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1470" windowWidth="11220" windowHeight="3750" tabRatio="852"/>
  </bookViews>
  <sheets>
    <sheet name="Cover " sheetId="34" r:id="rId1"/>
    <sheet name="Total" sheetId="69" r:id="rId2"/>
    <sheet name="Level" sheetId="48" r:id="rId3"/>
    <sheet name="Gender" sheetId="71" r:id="rId4"/>
    <sheet name="Race" sheetId="73" r:id="rId5"/>
    <sheet name="SpPops" sheetId="59" r:id="rId6"/>
    <sheet name="Age " sheetId="72" r:id="rId7"/>
    <sheet name="Educ " sheetId="74" r:id="rId8"/>
    <sheet name="General" sheetId="52" r:id="rId9"/>
    <sheet name="Learning" sheetId="53" r:id="rId10"/>
    <sheet name="FinAid" sheetId="68" r:id="rId11"/>
    <sheet name="HS Collaboratives" sheetId="70" r:id="rId12"/>
    <sheet name="Warranty" sheetId="57" r:id="rId13"/>
    <sheet name="Descriptions " sheetId="66" r:id="rId14"/>
  </sheets>
  <definedNames>
    <definedName name="_xlnm.Print_Area" localSheetId="10">FinAid!$A$1:$J$32</definedName>
    <definedName name="_xlnm.Print_Area" localSheetId="4">Race!$A$1:$S$32</definedName>
  </definedNames>
  <calcPr calcId="145621"/>
</workbook>
</file>

<file path=xl/calcChain.xml><?xml version="1.0" encoding="utf-8"?>
<calcChain xmlns="http://schemas.openxmlformats.org/spreadsheetml/2006/main">
  <c r="K31" i="73" l="1"/>
  <c r="K9" i="69"/>
  <c r="J16" i="69" l="1"/>
  <c r="D7" i="74" l="1"/>
  <c r="F7" i="74"/>
  <c r="H7" i="74"/>
  <c r="J7" i="74"/>
  <c r="L7" i="74"/>
  <c r="N7" i="74"/>
  <c r="D8" i="74"/>
  <c r="F8" i="74"/>
  <c r="H8" i="74"/>
  <c r="J8" i="74"/>
  <c r="L8" i="74"/>
  <c r="N8" i="74"/>
  <c r="D9" i="74"/>
  <c r="F9" i="74"/>
  <c r="H9" i="74"/>
  <c r="J9" i="74"/>
  <c r="L9" i="74"/>
  <c r="N9" i="74"/>
  <c r="D10" i="74"/>
  <c r="F10" i="74"/>
  <c r="H10" i="74"/>
  <c r="J10" i="74"/>
  <c r="L10" i="74"/>
  <c r="N10" i="74"/>
  <c r="D11" i="74"/>
  <c r="F11" i="74"/>
  <c r="H11" i="74"/>
  <c r="J11" i="74"/>
  <c r="L11" i="74"/>
  <c r="N11" i="74"/>
  <c r="D12" i="74"/>
  <c r="F12" i="74"/>
  <c r="H12" i="74"/>
  <c r="J12" i="74"/>
  <c r="L12" i="74"/>
  <c r="N12" i="74"/>
  <c r="D13" i="74"/>
  <c r="F13" i="74"/>
  <c r="H13" i="74"/>
  <c r="J13" i="74"/>
  <c r="L13" i="74"/>
  <c r="N13" i="74"/>
  <c r="D14" i="74"/>
  <c r="F14" i="74"/>
  <c r="H14" i="74"/>
  <c r="J14" i="74"/>
  <c r="L14" i="74"/>
  <c r="N14" i="74"/>
  <c r="D15" i="74"/>
  <c r="F15" i="74"/>
  <c r="H15" i="74"/>
  <c r="J15" i="74"/>
  <c r="L15" i="74"/>
  <c r="N15" i="74"/>
  <c r="D16" i="74"/>
  <c r="F16" i="74"/>
  <c r="H16" i="74"/>
  <c r="J16" i="74"/>
  <c r="L16" i="74"/>
  <c r="N16" i="74"/>
  <c r="D17" i="74"/>
  <c r="F17" i="74"/>
  <c r="H17" i="74"/>
  <c r="J17" i="74"/>
  <c r="L17" i="74"/>
  <c r="N17" i="74"/>
  <c r="D18" i="74"/>
  <c r="F18" i="74"/>
  <c r="H18" i="74"/>
  <c r="J18" i="74"/>
  <c r="L18" i="74"/>
  <c r="N18" i="74"/>
  <c r="D19" i="74"/>
  <c r="F19" i="74"/>
  <c r="H19" i="74"/>
  <c r="J19" i="74"/>
  <c r="L19" i="74"/>
  <c r="N19" i="74"/>
  <c r="D20" i="74"/>
  <c r="F20" i="74"/>
  <c r="H20" i="74"/>
  <c r="J20" i="74"/>
  <c r="L20" i="74"/>
  <c r="N20" i="74"/>
  <c r="D21" i="74"/>
  <c r="F21" i="74"/>
  <c r="H21" i="74"/>
  <c r="J21" i="74"/>
  <c r="L21" i="74"/>
  <c r="N21" i="74"/>
  <c r="D22" i="74"/>
  <c r="F22" i="74"/>
  <c r="H22" i="74"/>
  <c r="J22" i="74"/>
  <c r="L22" i="74"/>
  <c r="N22" i="74"/>
  <c r="D23" i="74"/>
  <c r="F23" i="74"/>
  <c r="H23" i="74"/>
  <c r="J23" i="74"/>
  <c r="L23" i="74"/>
  <c r="N23" i="74"/>
  <c r="D24" i="74"/>
  <c r="F24" i="74"/>
  <c r="H24" i="74"/>
  <c r="J24" i="74"/>
  <c r="L24" i="74"/>
  <c r="N24" i="74"/>
  <c r="D25" i="74"/>
  <c r="F25" i="74"/>
  <c r="H25" i="74"/>
  <c r="J25" i="74"/>
  <c r="L25" i="74"/>
  <c r="N25" i="74"/>
  <c r="D26" i="74"/>
  <c r="F26" i="74"/>
  <c r="H26" i="74"/>
  <c r="J26" i="74"/>
  <c r="L26" i="74"/>
  <c r="N26" i="74"/>
  <c r="D27" i="74"/>
  <c r="F27" i="74"/>
  <c r="H27" i="74"/>
  <c r="J27" i="74"/>
  <c r="L27" i="74"/>
  <c r="N27" i="74"/>
  <c r="D28" i="74"/>
  <c r="F28" i="74"/>
  <c r="H28" i="74"/>
  <c r="J28" i="74"/>
  <c r="L28" i="74"/>
  <c r="N28" i="74"/>
  <c r="B29" i="74"/>
  <c r="C29" i="74"/>
  <c r="D29" i="74" s="1"/>
  <c r="E29" i="74"/>
  <c r="F29" i="74" s="1"/>
  <c r="G29" i="74"/>
  <c r="H29" i="74"/>
  <c r="I29" i="74"/>
  <c r="J29" i="74" s="1"/>
  <c r="K29" i="74"/>
  <c r="L29" i="74"/>
  <c r="M29" i="74"/>
  <c r="N29" i="74"/>
  <c r="D30" i="74"/>
  <c r="F30" i="74"/>
  <c r="H30" i="74"/>
  <c r="J30" i="74"/>
  <c r="L30" i="74"/>
  <c r="N30" i="74"/>
  <c r="B31" i="74"/>
  <c r="C31" i="74"/>
  <c r="D31" i="74" s="1"/>
  <c r="E31" i="74"/>
  <c r="F31" i="74" s="1"/>
  <c r="G31" i="74"/>
  <c r="H31" i="74" s="1"/>
  <c r="I31" i="74"/>
  <c r="J31" i="74" s="1"/>
  <c r="K31" i="74"/>
  <c r="L31" i="74" s="1"/>
  <c r="M31" i="74"/>
  <c r="N31" i="74" s="1"/>
  <c r="B32" i="74"/>
  <c r="D7" i="73"/>
  <c r="F7" i="73"/>
  <c r="H7" i="73"/>
  <c r="J7" i="73"/>
  <c r="L7" i="73"/>
  <c r="N7" i="73"/>
  <c r="P7" i="73"/>
  <c r="R7" i="73"/>
  <c r="D8" i="73"/>
  <c r="F8" i="73"/>
  <c r="H8" i="73"/>
  <c r="J8" i="73"/>
  <c r="L8" i="73"/>
  <c r="N8" i="73"/>
  <c r="P8" i="73"/>
  <c r="R8" i="73"/>
  <c r="D9" i="73"/>
  <c r="F9" i="73"/>
  <c r="H9" i="73"/>
  <c r="J9" i="73"/>
  <c r="L9" i="73"/>
  <c r="N9" i="73"/>
  <c r="P9" i="73"/>
  <c r="R9" i="73"/>
  <c r="D10" i="73"/>
  <c r="F10" i="73"/>
  <c r="H10" i="73"/>
  <c r="J10" i="73"/>
  <c r="L10" i="73"/>
  <c r="N10" i="73"/>
  <c r="P10" i="73"/>
  <c r="R10" i="73"/>
  <c r="D11" i="73"/>
  <c r="F11" i="73"/>
  <c r="H11" i="73"/>
  <c r="J11" i="73"/>
  <c r="L11" i="73"/>
  <c r="N11" i="73"/>
  <c r="P11" i="73"/>
  <c r="R11" i="73"/>
  <c r="D12" i="73"/>
  <c r="F12" i="73"/>
  <c r="H12" i="73"/>
  <c r="J12" i="73"/>
  <c r="L12" i="73"/>
  <c r="N12" i="73"/>
  <c r="P12" i="73"/>
  <c r="R12" i="73"/>
  <c r="D13" i="73"/>
  <c r="F13" i="73"/>
  <c r="H13" i="73"/>
  <c r="J13" i="73"/>
  <c r="L13" i="73"/>
  <c r="N13" i="73"/>
  <c r="P13" i="73"/>
  <c r="R13" i="73"/>
  <c r="D14" i="73"/>
  <c r="F14" i="73"/>
  <c r="H14" i="73"/>
  <c r="J14" i="73"/>
  <c r="L14" i="73"/>
  <c r="N14" i="73"/>
  <c r="P14" i="73"/>
  <c r="R14" i="73"/>
  <c r="D15" i="73"/>
  <c r="F15" i="73"/>
  <c r="H15" i="73"/>
  <c r="J15" i="73"/>
  <c r="L15" i="73"/>
  <c r="N15" i="73"/>
  <c r="P15" i="73"/>
  <c r="R15" i="73"/>
  <c r="D16" i="73"/>
  <c r="F16" i="73"/>
  <c r="H16" i="73"/>
  <c r="J16" i="73"/>
  <c r="L16" i="73"/>
  <c r="N16" i="73"/>
  <c r="P16" i="73"/>
  <c r="R16" i="73"/>
  <c r="D17" i="73"/>
  <c r="F17" i="73"/>
  <c r="H17" i="73"/>
  <c r="J17" i="73"/>
  <c r="L17" i="73"/>
  <c r="N17" i="73"/>
  <c r="P17" i="73"/>
  <c r="R17" i="73"/>
  <c r="D18" i="73"/>
  <c r="F18" i="73"/>
  <c r="H18" i="73"/>
  <c r="J18" i="73"/>
  <c r="L18" i="73"/>
  <c r="N18" i="73"/>
  <c r="P18" i="73"/>
  <c r="R18" i="73"/>
  <c r="D19" i="73"/>
  <c r="F19" i="73"/>
  <c r="H19" i="73"/>
  <c r="J19" i="73"/>
  <c r="L19" i="73"/>
  <c r="N19" i="73"/>
  <c r="P19" i="73"/>
  <c r="R19" i="73"/>
  <c r="D20" i="73"/>
  <c r="F20" i="73"/>
  <c r="H20" i="73"/>
  <c r="J20" i="73"/>
  <c r="L20" i="73"/>
  <c r="N20" i="73"/>
  <c r="P20" i="73"/>
  <c r="R20" i="73"/>
  <c r="D21" i="73"/>
  <c r="F21" i="73"/>
  <c r="H21" i="73"/>
  <c r="J21" i="73"/>
  <c r="L21" i="73"/>
  <c r="N21" i="73"/>
  <c r="P21" i="73"/>
  <c r="R21" i="73"/>
  <c r="D22" i="73"/>
  <c r="F22" i="73"/>
  <c r="H22" i="73"/>
  <c r="J22" i="73"/>
  <c r="L22" i="73"/>
  <c r="N22" i="73"/>
  <c r="P22" i="73"/>
  <c r="R22" i="73"/>
  <c r="D23" i="73"/>
  <c r="F23" i="73"/>
  <c r="H23" i="73"/>
  <c r="J23" i="73"/>
  <c r="L23" i="73"/>
  <c r="N23" i="73"/>
  <c r="P23" i="73"/>
  <c r="R23" i="73"/>
  <c r="D24" i="73"/>
  <c r="F24" i="73"/>
  <c r="H24" i="73"/>
  <c r="J24" i="73"/>
  <c r="L24" i="73"/>
  <c r="N24" i="73"/>
  <c r="P24" i="73"/>
  <c r="R24" i="73"/>
  <c r="D25" i="73"/>
  <c r="F25" i="73"/>
  <c r="H25" i="73"/>
  <c r="J25" i="73"/>
  <c r="L25" i="73"/>
  <c r="N25" i="73"/>
  <c r="P25" i="73"/>
  <c r="R25" i="73"/>
  <c r="D26" i="73"/>
  <c r="F26" i="73"/>
  <c r="H26" i="73"/>
  <c r="J26" i="73"/>
  <c r="L26" i="73"/>
  <c r="N26" i="73"/>
  <c r="P26" i="73"/>
  <c r="R26" i="73"/>
  <c r="D27" i="73"/>
  <c r="F27" i="73"/>
  <c r="H27" i="73"/>
  <c r="J27" i="73"/>
  <c r="L27" i="73"/>
  <c r="N27" i="73"/>
  <c r="P27" i="73"/>
  <c r="R27" i="73"/>
  <c r="D28" i="73"/>
  <c r="F28" i="73"/>
  <c r="H28" i="73"/>
  <c r="J28" i="73"/>
  <c r="L28" i="73"/>
  <c r="N28" i="73"/>
  <c r="P28" i="73"/>
  <c r="R28" i="73"/>
  <c r="B29" i="73"/>
  <c r="C29" i="73"/>
  <c r="D29" i="73"/>
  <c r="E29" i="73"/>
  <c r="F29" i="73"/>
  <c r="G29" i="73"/>
  <c r="H29" i="73"/>
  <c r="I29" i="73"/>
  <c r="J29" i="73" s="1"/>
  <c r="K29" i="73"/>
  <c r="L29" i="73"/>
  <c r="M29" i="73"/>
  <c r="N29" i="73"/>
  <c r="O29" i="73"/>
  <c r="P29" i="73" s="1"/>
  <c r="Q29" i="73"/>
  <c r="R29" i="73" s="1"/>
  <c r="D30" i="73"/>
  <c r="F30" i="73"/>
  <c r="H30" i="73"/>
  <c r="J30" i="73"/>
  <c r="L30" i="73"/>
  <c r="N30" i="73"/>
  <c r="P30" i="73"/>
  <c r="R30" i="73"/>
  <c r="B31" i="73"/>
  <c r="C31" i="73"/>
  <c r="D31" i="73"/>
  <c r="E31" i="73"/>
  <c r="F31" i="73"/>
  <c r="G31" i="73"/>
  <c r="H31" i="73"/>
  <c r="I31" i="73"/>
  <c r="J31" i="73" s="1"/>
  <c r="L31" i="73"/>
  <c r="M31" i="73"/>
  <c r="N31" i="73"/>
  <c r="O31" i="73"/>
  <c r="P31" i="73"/>
  <c r="Q31" i="73"/>
  <c r="R31" i="73"/>
  <c r="B32" i="73"/>
  <c r="C32" i="73"/>
  <c r="D32" i="73"/>
  <c r="E32" i="73"/>
  <c r="F32" i="73"/>
  <c r="G32" i="73"/>
  <c r="H32" i="73"/>
  <c r="K32" i="73"/>
  <c r="L32" i="73" s="1"/>
  <c r="M32" i="73"/>
  <c r="N32" i="73"/>
  <c r="D7" i="72"/>
  <c r="F7" i="72"/>
  <c r="H7" i="72"/>
  <c r="J7" i="72"/>
  <c r="L7" i="72"/>
  <c r="N7" i="72"/>
  <c r="D8" i="72"/>
  <c r="F8" i="72"/>
  <c r="H8" i="72"/>
  <c r="J8" i="72"/>
  <c r="L8" i="72"/>
  <c r="N8" i="72"/>
  <c r="D9" i="72"/>
  <c r="F9" i="72"/>
  <c r="H9" i="72"/>
  <c r="J9" i="72"/>
  <c r="L9" i="72"/>
  <c r="N9" i="72"/>
  <c r="D10" i="72"/>
  <c r="F10" i="72"/>
  <c r="H10" i="72"/>
  <c r="J10" i="72"/>
  <c r="L10" i="72"/>
  <c r="N10" i="72"/>
  <c r="D11" i="72"/>
  <c r="F11" i="72"/>
  <c r="H11" i="72"/>
  <c r="J11" i="72"/>
  <c r="L11" i="72"/>
  <c r="N11" i="72"/>
  <c r="D12" i="72"/>
  <c r="F12" i="72"/>
  <c r="H12" i="72"/>
  <c r="J12" i="72"/>
  <c r="L12" i="72"/>
  <c r="N12" i="72"/>
  <c r="D13" i="72"/>
  <c r="F13" i="72"/>
  <c r="H13" i="72"/>
  <c r="J13" i="72"/>
  <c r="L13" i="72"/>
  <c r="N13" i="72"/>
  <c r="D14" i="72"/>
  <c r="F14" i="72"/>
  <c r="H14" i="72"/>
  <c r="J14" i="72"/>
  <c r="L14" i="72"/>
  <c r="N14" i="72"/>
  <c r="D15" i="72"/>
  <c r="F15" i="72"/>
  <c r="H15" i="72"/>
  <c r="J15" i="72"/>
  <c r="L15" i="72"/>
  <c r="N15" i="72"/>
  <c r="D16" i="72"/>
  <c r="F16" i="72"/>
  <c r="H16" i="72"/>
  <c r="J16" i="72"/>
  <c r="L16" i="72"/>
  <c r="N16" i="72"/>
  <c r="D17" i="72"/>
  <c r="F17" i="72"/>
  <c r="H17" i="72"/>
  <c r="J17" i="72"/>
  <c r="L17" i="72"/>
  <c r="N17" i="72"/>
  <c r="D18" i="72"/>
  <c r="F18" i="72"/>
  <c r="H18" i="72"/>
  <c r="J18" i="72"/>
  <c r="L18" i="72"/>
  <c r="N18" i="72"/>
  <c r="D19" i="72"/>
  <c r="F19" i="72"/>
  <c r="H19" i="72"/>
  <c r="J19" i="72"/>
  <c r="L19" i="72"/>
  <c r="N19" i="72"/>
  <c r="D20" i="72"/>
  <c r="F20" i="72"/>
  <c r="H20" i="72"/>
  <c r="J20" i="72"/>
  <c r="L20" i="72"/>
  <c r="N20" i="72"/>
  <c r="D21" i="72"/>
  <c r="F21" i="72"/>
  <c r="H21" i="72"/>
  <c r="J21" i="72"/>
  <c r="L21" i="72"/>
  <c r="N21" i="72"/>
  <c r="D22" i="72"/>
  <c r="F22" i="72"/>
  <c r="H22" i="72"/>
  <c r="J22" i="72"/>
  <c r="L22" i="72"/>
  <c r="N22" i="72"/>
  <c r="D23" i="72"/>
  <c r="F23" i="72"/>
  <c r="H23" i="72"/>
  <c r="J23" i="72"/>
  <c r="L23" i="72"/>
  <c r="N23" i="72"/>
  <c r="D24" i="72"/>
  <c r="F24" i="72"/>
  <c r="H24" i="72"/>
  <c r="J24" i="72"/>
  <c r="L24" i="72"/>
  <c r="N24" i="72"/>
  <c r="D25" i="72"/>
  <c r="F25" i="72"/>
  <c r="H25" i="72"/>
  <c r="J25" i="72"/>
  <c r="L25" i="72"/>
  <c r="N25" i="72"/>
  <c r="D26" i="72"/>
  <c r="F26" i="72"/>
  <c r="H26" i="72"/>
  <c r="J26" i="72"/>
  <c r="L26" i="72"/>
  <c r="N26" i="72"/>
  <c r="D27" i="72"/>
  <c r="F27" i="72"/>
  <c r="H27" i="72"/>
  <c r="J27" i="72"/>
  <c r="L27" i="72"/>
  <c r="N27" i="72"/>
  <c r="D28" i="72"/>
  <c r="F28" i="72"/>
  <c r="H28" i="72"/>
  <c r="J28" i="72"/>
  <c r="L28" i="72"/>
  <c r="N28" i="72"/>
  <c r="B29" i="72"/>
  <c r="C29" i="72"/>
  <c r="D29" i="72" s="1"/>
  <c r="E29" i="72"/>
  <c r="F29" i="72" s="1"/>
  <c r="G29" i="72"/>
  <c r="H29" i="72" s="1"/>
  <c r="I29" i="72"/>
  <c r="J29" i="72" s="1"/>
  <c r="K29" i="72"/>
  <c r="L29" i="72" s="1"/>
  <c r="M29" i="72"/>
  <c r="N29" i="72" s="1"/>
  <c r="D30" i="72"/>
  <c r="F30" i="72"/>
  <c r="H30" i="72"/>
  <c r="J30" i="72"/>
  <c r="L30" i="72"/>
  <c r="N30" i="72"/>
  <c r="B31" i="72"/>
  <c r="B32" i="72" s="1"/>
  <c r="C31" i="72"/>
  <c r="D31" i="72"/>
  <c r="E31" i="72"/>
  <c r="F31" i="72"/>
  <c r="G31" i="72"/>
  <c r="H31" i="72"/>
  <c r="I31" i="72"/>
  <c r="J31" i="72"/>
  <c r="K31" i="72"/>
  <c r="L31" i="72"/>
  <c r="M31" i="72"/>
  <c r="N31" i="72"/>
  <c r="E32" i="72"/>
  <c r="F32" i="72" s="1"/>
  <c r="G32" i="72"/>
  <c r="I32" i="72"/>
  <c r="J32" i="72" s="1"/>
  <c r="K32" i="72"/>
  <c r="M32" i="72"/>
  <c r="N32" i="72" s="1"/>
  <c r="D7" i="71"/>
  <c r="F7" i="71"/>
  <c r="D8" i="71"/>
  <c r="F8" i="71"/>
  <c r="D9" i="71"/>
  <c r="F9" i="71"/>
  <c r="D10" i="71"/>
  <c r="F10" i="71"/>
  <c r="D11" i="71"/>
  <c r="F11" i="71"/>
  <c r="D12" i="71"/>
  <c r="F12" i="71"/>
  <c r="D13" i="71"/>
  <c r="F13" i="71"/>
  <c r="D14" i="71"/>
  <c r="F14" i="71"/>
  <c r="D15" i="71"/>
  <c r="F15" i="71"/>
  <c r="D16" i="71"/>
  <c r="F16" i="71"/>
  <c r="D17" i="71"/>
  <c r="F17" i="71"/>
  <c r="D18" i="71"/>
  <c r="F18" i="71"/>
  <c r="D19" i="71"/>
  <c r="F19" i="71"/>
  <c r="D20" i="71"/>
  <c r="F20" i="71"/>
  <c r="D21" i="71"/>
  <c r="F21" i="71"/>
  <c r="D22" i="71"/>
  <c r="F22" i="71"/>
  <c r="D23" i="71"/>
  <c r="F23" i="71"/>
  <c r="D24" i="71"/>
  <c r="F24" i="71"/>
  <c r="D25" i="71"/>
  <c r="F25" i="71"/>
  <c r="D26" i="71"/>
  <c r="F26" i="71"/>
  <c r="D27" i="71"/>
  <c r="F27" i="71"/>
  <c r="D28" i="71"/>
  <c r="F28" i="71"/>
  <c r="B29" i="71"/>
  <c r="C29" i="71"/>
  <c r="D29" i="71" s="1"/>
  <c r="E29" i="71"/>
  <c r="F29" i="71"/>
  <c r="D30" i="71"/>
  <c r="F30" i="71"/>
  <c r="B31" i="71"/>
  <c r="C31" i="71"/>
  <c r="D31" i="71" s="1"/>
  <c r="E31" i="71"/>
  <c r="F31" i="71"/>
  <c r="B32" i="71"/>
  <c r="E32" i="71"/>
  <c r="F32" i="71" s="1"/>
  <c r="C32" i="72" l="1"/>
  <c r="Q32" i="73"/>
  <c r="R32" i="73" s="1"/>
  <c r="O32" i="73"/>
  <c r="P32" i="73" s="1"/>
  <c r="C32" i="71"/>
  <c r="D32" i="71" s="1"/>
  <c r="M32" i="74"/>
  <c r="N32" i="74" s="1"/>
  <c r="K32" i="74"/>
  <c r="L32" i="74" s="1"/>
  <c r="I32" i="74"/>
  <c r="J32" i="74" s="1"/>
  <c r="G32" i="74"/>
  <c r="H32" i="74" s="1"/>
  <c r="E32" i="74"/>
  <c r="F32" i="74" s="1"/>
  <c r="C32" i="74"/>
  <c r="D32" i="74" s="1"/>
  <c r="I32" i="73"/>
  <c r="J32" i="73" s="1"/>
  <c r="L32" i="72"/>
  <c r="H32" i="72"/>
  <c r="D32" i="72"/>
  <c r="F33" i="70"/>
  <c r="B33" i="70"/>
  <c r="H32" i="70"/>
  <c r="G32" i="70"/>
  <c r="F32" i="70"/>
  <c r="E32" i="70"/>
  <c r="D32" i="70"/>
  <c r="C32" i="70"/>
  <c r="B32" i="70"/>
  <c r="H30" i="70"/>
  <c r="H33" i="70" s="1"/>
  <c r="G30" i="70"/>
  <c r="G33" i="70" s="1"/>
  <c r="F30" i="70"/>
  <c r="E30" i="70"/>
  <c r="E33" i="70" s="1"/>
  <c r="D30" i="70"/>
  <c r="D33" i="70" s="1"/>
  <c r="C30" i="70"/>
  <c r="C33" i="70" s="1"/>
  <c r="B30" i="70"/>
  <c r="F33" i="48"/>
  <c r="J27" i="69"/>
  <c r="I27" i="69"/>
  <c r="F27" i="69"/>
  <c r="F26" i="69"/>
  <c r="E27" i="69"/>
  <c r="K14" i="69"/>
  <c r="J14" i="69"/>
  <c r="K27" i="69"/>
  <c r="L27" i="69" s="1"/>
  <c r="I14" i="69"/>
  <c r="G30" i="69"/>
  <c r="F14" i="69"/>
  <c r="E14" i="69"/>
  <c r="J29" i="69"/>
  <c r="L29" i="69" s="1"/>
  <c r="J28" i="69"/>
  <c r="J26" i="69"/>
  <c r="J25" i="69"/>
  <c r="J24" i="69"/>
  <c r="L24" i="69" s="1"/>
  <c r="J23" i="69"/>
  <c r="J22" i="69"/>
  <c r="J21" i="69"/>
  <c r="J20" i="69"/>
  <c r="L20" i="69" s="1"/>
  <c r="J19" i="69"/>
  <c r="J18" i="69"/>
  <c r="J17" i="69"/>
  <c r="J15" i="69"/>
  <c r="J13" i="69"/>
  <c r="J12" i="69"/>
  <c r="J11" i="69"/>
  <c r="L11" i="69" s="1"/>
  <c r="J10" i="69"/>
  <c r="J9" i="69"/>
  <c r="E18" i="69"/>
  <c r="E19" i="69"/>
  <c r="E17" i="69"/>
  <c r="F19" i="69"/>
  <c r="F18" i="69"/>
  <c r="F17" i="69"/>
  <c r="I17" i="69"/>
  <c r="I12" i="69"/>
  <c r="I19" i="69"/>
  <c r="I18" i="69"/>
  <c r="I15" i="69"/>
  <c r="C30" i="69"/>
  <c r="K19" i="69"/>
  <c r="L19" i="69"/>
  <c r="I9" i="69"/>
  <c r="E9" i="69"/>
  <c r="F9" i="69"/>
  <c r="E10" i="69"/>
  <c r="F10" i="69"/>
  <c r="I10" i="69"/>
  <c r="K10" i="69"/>
  <c r="L10" i="69" s="1"/>
  <c r="E11" i="69"/>
  <c r="F11" i="69"/>
  <c r="I11" i="69"/>
  <c r="K11" i="69"/>
  <c r="E12" i="69"/>
  <c r="F12" i="69"/>
  <c r="K12" i="69"/>
  <c r="L12" i="69" s="1"/>
  <c r="E13" i="69"/>
  <c r="F13" i="69"/>
  <c r="I13" i="69"/>
  <c r="K13" i="69"/>
  <c r="L13" i="69"/>
  <c r="E15" i="69"/>
  <c r="F15" i="69"/>
  <c r="K15" i="69"/>
  <c r="L15" i="69"/>
  <c r="E16" i="69"/>
  <c r="F16" i="69"/>
  <c r="I16" i="69"/>
  <c r="K16" i="69"/>
  <c r="K17" i="69"/>
  <c r="L17" i="69"/>
  <c r="K18" i="69"/>
  <c r="E20" i="69"/>
  <c r="F20" i="69"/>
  <c r="I20" i="69"/>
  <c r="K20" i="69"/>
  <c r="E21" i="69"/>
  <c r="F21" i="69"/>
  <c r="I21" i="69"/>
  <c r="K21" i="69"/>
  <c r="L21" i="69" s="1"/>
  <c r="E22" i="69"/>
  <c r="F22" i="69"/>
  <c r="I22" i="69"/>
  <c r="K22" i="69"/>
  <c r="L22" i="69"/>
  <c r="D28" i="53"/>
  <c r="D31" i="53" s="1"/>
  <c r="E28" i="53"/>
  <c r="B28" i="53"/>
  <c r="C28" i="53"/>
  <c r="K31" i="69"/>
  <c r="L31" i="69" s="1"/>
  <c r="K29" i="69"/>
  <c r="K28" i="69"/>
  <c r="L28" i="69" s="1"/>
  <c r="K26" i="69"/>
  <c r="L26" i="69" s="1"/>
  <c r="K25" i="69"/>
  <c r="K24" i="69"/>
  <c r="K23" i="69"/>
  <c r="L23" i="69" s="1"/>
  <c r="K8" i="69"/>
  <c r="D30" i="69"/>
  <c r="D32" i="69"/>
  <c r="E8" i="69"/>
  <c r="F8" i="69"/>
  <c r="I8" i="69"/>
  <c r="J8" i="69"/>
  <c r="E23" i="69"/>
  <c r="F23" i="69"/>
  <c r="I23" i="69"/>
  <c r="E24" i="69"/>
  <c r="F24" i="69"/>
  <c r="I24" i="69"/>
  <c r="E25" i="69"/>
  <c r="F25" i="69"/>
  <c r="I25" i="69"/>
  <c r="E26" i="69"/>
  <c r="I26" i="69"/>
  <c r="E28" i="69"/>
  <c r="F28" i="69"/>
  <c r="I28" i="69"/>
  <c r="E29" i="69"/>
  <c r="F29" i="69"/>
  <c r="I29" i="69"/>
  <c r="H30" i="69"/>
  <c r="K30" i="69" s="1"/>
  <c r="E31" i="69"/>
  <c r="F31" i="69"/>
  <c r="I31" i="69"/>
  <c r="J31" i="69"/>
  <c r="C32" i="69"/>
  <c r="E32" i="69" s="1"/>
  <c r="G32" i="69"/>
  <c r="J32" i="69"/>
  <c r="H32" i="69"/>
  <c r="K32" i="69" s="1"/>
  <c r="B29" i="68"/>
  <c r="C29" i="68"/>
  <c r="D29" i="68"/>
  <c r="D32" i="68" s="1"/>
  <c r="E29" i="68"/>
  <c r="E32" i="68" s="1"/>
  <c r="F29" i="68"/>
  <c r="G29" i="68"/>
  <c r="H29" i="68"/>
  <c r="H32" i="68" s="1"/>
  <c r="I29" i="68"/>
  <c r="I32" i="68" s="1"/>
  <c r="J29" i="68"/>
  <c r="B31" i="68"/>
  <c r="B32" i="68"/>
  <c r="C31" i="68"/>
  <c r="C32" i="68" s="1"/>
  <c r="D31" i="68"/>
  <c r="E31" i="68"/>
  <c r="F31" i="68"/>
  <c r="F32" i="68"/>
  <c r="G31" i="68"/>
  <c r="G32" i="68"/>
  <c r="H31" i="68"/>
  <c r="I31" i="68"/>
  <c r="J31" i="68"/>
  <c r="J32" i="68"/>
  <c r="B30" i="59"/>
  <c r="C30" i="59"/>
  <c r="D30" i="59"/>
  <c r="E30" i="59"/>
  <c r="F30" i="59"/>
  <c r="F33" i="59" s="1"/>
  <c r="G30" i="59"/>
  <c r="H30" i="59"/>
  <c r="B32" i="59"/>
  <c r="B33" i="59"/>
  <c r="C32" i="59"/>
  <c r="D32" i="59"/>
  <c r="E32" i="59"/>
  <c r="E33" i="59"/>
  <c r="F32" i="59"/>
  <c r="G32" i="59"/>
  <c r="G33" i="59"/>
  <c r="H32" i="59"/>
  <c r="B28" i="57"/>
  <c r="C28" i="57"/>
  <c r="D28" i="57"/>
  <c r="E28" i="57"/>
  <c r="F28" i="57"/>
  <c r="B30" i="53"/>
  <c r="C30" i="53"/>
  <c r="D30" i="53"/>
  <c r="E30" i="53"/>
  <c r="E31" i="53"/>
  <c r="B28" i="52"/>
  <c r="C28" i="52"/>
  <c r="D28" i="52"/>
  <c r="E28" i="52"/>
  <c r="F28" i="52"/>
  <c r="G28" i="52"/>
  <c r="B30" i="52"/>
  <c r="C30" i="52"/>
  <c r="C31" i="52" s="1"/>
  <c r="D30" i="52"/>
  <c r="D31" i="52" s="1"/>
  <c r="E30" i="52"/>
  <c r="F30" i="52"/>
  <c r="G30" i="52"/>
  <c r="B31" i="52"/>
  <c r="E31" i="52"/>
  <c r="F31" i="52"/>
  <c r="B31" i="48"/>
  <c r="C31" i="48"/>
  <c r="C34" i="48" s="1"/>
  <c r="D31" i="48"/>
  <c r="D34" i="48" s="1"/>
  <c r="E31" i="48"/>
  <c r="F31" i="48"/>
  <c r="G31" i="48"/>
  <c r="G34" i="48" s="1"/>
  <c r="B33" i="48"/>
  <c r="B34" i="48" s="1"/>
  <c r="C33" i="48"/>
  <c r="D33" i="48"/>
  <c r="E33" i="48"/>
  <c r="E34" i="48" s="1"/>
  <c r="F34" i="48"/>
  <c r="G33" i="48"/>
  <c r="L8" i="69"/>
  <c r="H33" i="59"/>
  <c r="D33" i="59"/>
  <c r="E30" i="69"/>
  <c r="B31" i="53"/>
  <c r="I32" i="69"/>
  <c r="F30" i="69"/>
  <c r="D33" i="69"/>
  <c r="C33" i="59"/>
  <c r="H33" i="69"/>
  <c r="L32" i="69"/>
  <c r="L9" i="69"/>
  <c r="L16" i="69"/>
  <c r="L18" i="69"/>
  <c r="L25" i="69"/>
  <c r="K33" i="69"/>
  <c r="G31" i="52" l="1"/>
  <c r="L14" i="69"/>
  <c r="J30" i="69"/>
  <c r="L30" i="69" s="1"/>
  <c r="I30" i="69"/>
  <c r="C33" i="69"/>
  <c r="F33" i="69" s="1"/>
  <c r="F32" i="69"/>
  <c r="G33" i="69"/>
  <c r="J33" i="69" s="1"/>
  <c r="L33" i="69" s="1"/>
  <c r="C31" i="53"/>
  <c r="I33" i="69"/>
  <c r="E33" i="69" l="1"/>
</calcChain>
</file>

<file path=xl/sharedStrings.xml><?xml version="1.0" encoding="utf-8"?>
<sst xmlns="http://schemas.openxmlformats.org/spreadsheetml/2006/main" count="569" uniqueCount="195">
  <si>
    <t>Total Credit Enrollment, Credit Hours, and FTE</t>
  </si>
  <si>
    <t>Total Enrollment</t>
  </si>
  <si>
    <t>Full Time Equivalent (FTE)</t>
  </si>
  <si>
    <t>Percent
Change</t>
  </si>
  <si>
    <t>Percent Change</t>
  </si>
  <si>
    <t>Albany</t>
  </si>
  <si>
    <t>Athens</t>
  </si>
  <si>
    <t>Atlanta</t>
  </si>
  <si>
    <t>Augusta</t>
  </si>
  <si>
    <t>Central Georgia</t>
  </si>
  <si>
    <t>Chattahoochee</t>
  </si>
  <si>
    <t>Columbus</t>
  </si>
  <si>
    <t>Gwinnett</t>
  </si>
  <si>
    <t>Lanier</t>
  </si>
  <si>
    <t>North Georgia</t>
  </si>
  <si>
    <t>Ogeechee</t>
  </si>
  <si>
    <t>Savannah</t>
  </si>
  <si>
    <t>South Georgia</t>
  </si>
  <si>
    <t>Southeastern</t>
  </si>
  <si>
    <t>West Georgia</t>
  </si>
  <si>
    <t>GRAND TOTAL</t>
  </si>
  <si>
    <t>Diploma</t>
  </si>
  <si>
    <t xml:space="preserve"> </t>
  </si>
  <si>
    <t>Male</t>
  </si>
  <si>
    <t>Female</t>
  </si>
  <si>
    <t>%</t>
  </si>
  <si>
    <t>Credit Enrollment by Racial/Ethnic Groups</t>
  </si>
  <si>
    <t>No.</t>
  </si>
  <si>
    <t>Credit Enrollment by Age Group</t>
  </si>
  <si>
    <t>21-25</t>
  </si>
  <si>
    <t>26-30</t>
  </si>
  <si>
    <t>31-35</t>
  </si>
  <si>
    <t>36-40</t>
  </si>
  <si>
    <t>GED</t>
  </si>
  <si>
    <t>Credit Enrollment in General Education</t>
  </si>
  <si>
    <t>English</t>
  </si>
  <si>
    <t>Math</t>
  </si>
  <si>
    <t>Science</t>
  </si>
  <si>
    <t>Social
Science</t>
  </si>
  <si>
    <t>PELL</t>
  </si>
  <si>
    <t>HOPE</t>
  </si>
  <si>
    <t>TANF</t>
  </si>
  <si>
    <t>Assoc Degree</t>
  </si>
  <si>
    <t>Skill
Building</t>
  </si>
  <si>
    <t>Licensure</t>
  </si>
  <si>
    <t>Retraining</t>
  </si>
  <si>
    <t>Update
Training</t>
  </si>
  <si>
    <t>Total</t>
  </si>
  <si>
    <t>Tech College Total</t>
  </si>
  <si>
    <t>Bainbridge</t>
  </si>
  <si>
    <t>Coll Tech Div Total</t>
  </si>
  <si>
    <t>Credit Enrollment by Award Level</t>
  </si>
  <si>
    <t>WIA</t>
  </si>
  <si>
    <t>Total Diff</t>
  </si>
  <si>
    <t>Total
(Undup)
Enrollment</t>
  </si>
  <si>
    <t>Technical Certificate
of Credit</t>
  </si>
  <si>
    <t>Unduplicated
Total Enrolled in
Award Program</t>
  </si>
  <si>
    <t>Warranty Students by Type of Service Received</t>
  </si>
  <si>
    <t>Total Warranty Students Served</t>
  </si>
  <si>
    <t>English and
Reading</t>
  </si>
  <si>
    <t>Report Descriptions for</t>
  </si>
  <si>
    <t>Credit Students (enrolled in course level 50 or 54):</t>
  </si>
  <si>
    <t>Rep #</t>
  </si>
  <si>
    <t>Title</t>
  </si>
  <si>
    <t>Description</t>
  </si>
  <si>
    <t xml:space="preserve">
Total Credit Enrollment, Credit Hours, and FTE</t>
  </si>
  <si>
    <t xml:space="preserve">
Total students enrolled in credit courses, total credit hours taken by these students, and total full time equivalent (FTE). FTE is credit hours divided by 15 and rounded down. Percent change is from same term of previous year to current term.</t>
  </si>
  <si>
    <r>
      <t xml:space="preserve">Credit Students (enrolled in course level 50 or 54) - </t>
    </r>
    <r>
      <rPr>
        <b/>
        <i/>
        <sz val="12"/>
        <rFont val="Arial"/>
        <family val="2"/>
      </rPr>
      <t>continued</t>
    </r>
    <r>
      <rPr>
        <b/>
        <sz val="12"/>
        <rFont val="Arial"/>
        <family val="2"/>
      </rPr>
      <t>:</t>
    </r>
  </si>
  <si>
    <t>Under 21</t>
  </si>
  <si>
    <t>Over 40</t>
  </si>
  <si>
    <t xml:space="preserve">Credit Enrollment by Educational Level </t>
  </si>
  <si>
    <t xml:space="preserve">
ER21</t>
  </si>
  <si>
    <t>Credit Enrollment By Special Populations</t>
  </si>
  <si>
    <t>Single Parent</t>
  </si>
  <si>
    <t>Displaced Homemaker</t>
  </si>
  <si>
    <t>Disabled</t>
  </si>
  <si>
    <t>Institution</t>
  </si>
  <si>
    <t>Asian</t>
  </si>
  <si>
    <t>Black</t>
  </si>
  <si>
    <t>Hispanic</t>
  </si>
  <si>
    <t>White</t>
  </si>
  <si>
    <t>Less Than 12</t>
  </si>
  <si>
    <t>High School</t>
  </si>
  <si>
    <t>1 - 3 Years Postsecondary</t>
  </si>
  <si>
    <t>Bachelor Degree</t>
  </si>
  <si>
    <t>Veterans Admin</t>
  </si>
  <si>
    <t>Economically Disadvantaged</t>
  </si>
  <si>
    <t>Greater than Bachelor Deg.</t>
  </si>
  <si>
    <t>Total Duplicated
General Ed</t>
  </si>
  <si>
    <t>Total
Unduplicated
General Ed</t>
  </si>
  <si>
    <t>Total 
Undup Special
Populations</t>
  </si>
  <si>
    <t>Total
Not in Award Program</t>
  </si>
  <si>
    <t>Note: There is some duplication of students with dual majors in TCC, diploma, and degree columns.</t>
  </si>
  <si>
    <t>Program Enrollment</t>
  </si>
  <si>
    <t>ER20</t>
  </si>
  <si>
    <t>Credit Enrollment by Gender</t>
  </si>
  <si>
    <t>Students grouped by male and female.</t>
  </si>
  <si>
    <t>CR570</t>
  </si>
  <si>
    <t>Credit Enrollment by Special Populations</t>
  </si>
  <si>
    <t>POST
311</t>
  </si>
  <si>
    <t>Each student is reported in exactly one Age group, based on student's age at the term's start date:  Under 21, 21 - 25, 26 - 30, 31 - 35, 36 - 40 or Over 40.
"%" is percentage of total credit enrollment.</t>
  </si>
  <si>
    <t>Each student is reported in exactly one education level: Less than 12, GED, High School, 1 to 3 years Postsecondary, Bachelor degree, or greater than Bachelor degree. This is based on the student's current  education level.
"%" is percentage of total credit enrollment.</t>
  </si>
  <si>
    <t>Number of students who are enrolled in at least one course with a general education CIP code:  230101 (English), 270101(Math), 400101(Science), or 420101(Social Science). Students enrolled in more than one course in the same category are counted only once within that category.</t>
  </si>
  <si>
    <t>Credit Enrollment by Financial Aid</t>
  </si>
  <si>
    <t>POST
300(a)</t>
  </si>
  <si>
    <t>POST
322</t>
  </si>
  <si>
    <t>POST
321</t>
  </si>
  <si>
    <t>ER24</t>
  </si>
  <si>
    <t>Credit Enrollment by Education Level</t>
  </si>
  <si>
    <t>ER23</t>
  </si>
  <si>
    <t>Credit Enrollment by Race/Ethnicity</t>
  </si>
  <si>
    <t>Technical College System of Georgia</t>
  </si>
  <si>
    <t>Table of Contents</t>
  </si>
  <si>
    <t xml:space="preserve">Page    </t>
  </si>
  <si>
    <r>
      <t xml:space="preserve">Report Descriptions </t>
    </r>
    <r>
      <rPr>
        <sz val="10"/>
        <rFont val="Arial"/>
        <family val="2"/>
      </rPr>
      <t xml:space="preserve">. . . . . . . . . . . . . . . . . . . . . . . . . . . . . . . . . . . . . . . . . . </t>
    </r>
  </si>
  <si>
    <r>
      <t xml:space="preserve">Total Credit Enrollment, Credit Hours, and FTE </t>
    </r>
    <r>
      <rPr>
        <sz val="10"/>
        <rFont val="Arial"/>
        <family val="2"/>
      </rPr>
      <t>. . . . . . . . . . . . . . . . . . . .</t>
    </r>
  </si>
  <si>
    <r>
      <t xml:space="preserve">Special Populations </t>
    </r>
    <r>
      <rPr>
        <sz val="10"/>
        <rFont val="Arial"/>
        <family val="2"/>
      </rPr>
      <t>. . . . . . . . . . . . . . . . . . . . . . . . . . . . . . . . . . . . . . . . . . .</t>
    </r>
  </si>
  <si>
    <r>
      <t xml:space="preserve">Race/Ethnicity </t>
    </r>
    <r>
      <rPr>
        <sz val="10"/>
        <rFont val="Arial"/>
        <family val="2"/>
      </rPr>
      <t>. . . . . . . . . . . . . . . . . . . . . . . . . . . . . . . . . . . . . . . . . . . . . . . .</t>
    </r>
  </si>
  <si>
    <r>
      <t>Age Group</t>
    </r>
    <r>
      <rPr>
        <sz val="10"/>
        <rFont val="Arial"/>
        <family val="2"/>
      </rPr>
      <t xml:space="preserve"> . . . . . . . . . . . . . . . . . . . . . . . . . . . . . . . . . . . . . . . . . . . . . . . . . . .</t>
    </r>
  </si>
  <si>
    <r>
      <t>Educational Level</t>
    </r>
    <r>
      <rPr>
        <sz val="10"/>
        <rFont val="Arial"/>
      </rPr>
      <t xml:space="preserve"> . . . . . . . . . . . . . . . . . . . . . . . . . . . . . . . . . . . . . . . . . . . . .</t>
    </r>
  </si>
  <si>
    <r>
      <t xml:space="preserve">General Education </t>
    </r>
    <r>
      <rPr>
        <sz val="10"/>
        <rFont val="Arial"/>
        <family val="2"/>
      </rPr>
      <t>. . . . . . . . . . . . . . . . . . . . . . . . . . . . . . . . . . . . . . . . . . . . .</t>
    </r>
  </si>
  <si>
    <r>
      <t>Financial Aid</t>
    </r>
    <r>
      <rPr>
        <sz val="10"/>
        <rFont val="Arial"/>
      </rPr>
      <t xml:space="preserve"> . . . . . . . . . . . . . . . . . . . . . . . . . . . . . . . . . . . . . . . . . . . . . . . . .</t>
    </r>
  </si>
  <si>
    <r>
      <t>Warranty Students</t>
    </r>
    <r>
      <rPr>
        <sz val="10"/>
        <rFont val="Arial"/>
        <family val="2"/>
      </rPr>
      <t xml:space="preserve"> . . . . . . . . . . . . . . . . . . . . . . . . . . . . . . . . . . . . . . . . . . . . .</t>
    </r>
  </si>
  <si>
    <t xml:space="preserve">Displaced Homemaker, Single Parent, or Limited English: Unduplicated count of students who have either in their student history or for the current term at least one of these codes (DHOM, SPAR or LEP), or were enrolled in a non-credit course set up for these special services using the appropriate CIP code.
Academically Disadvantaged: all credit students who for the current term only are either enrolled in an ABE Level 53 course, or enrolled in at least one Learning Support course (CIP code 320104/Math or 320108/English &amp; Reading).
Economically Disadvantaged: all credit students who for the current term only received needs-based financial aid - Pell or TANF.
Disabled: Unduplicated count of students who have either in their student history or for the current term at least one disability code (one of the medical "H" codes).
</t>
  </si>
  <si>
    <t>Credit Enrollment in Learning Support</t>
  </si>
  <si>
    <t>Number of students who are enrolled in at least one course with a Learning Support CIP code:  320104 (Math) or 320108 (English &amp; Reading).  Students enrolled in more than one course in the same category are counted only once within that category.</t>
  </si>
  <si>
    <t>Total
Duplicated
Learning
Support</t>
  </si>
  <si>
    <t>Total
Unduplicated
Learning
Support</t>
  </si>
  <si>
    <r>
      <t xml:space="preserve">Learning Support  </t>
    </r>
    <r>
      <rPr>
        <sz val="10"/>
        <rFont val="Arial"/>
        <family val="2"/>
      </rPr>
      <t xml:space="preserve">. . . . . . . . . . . . . . . . . . . . . . . . . . . . . . . . . . . . . . . . . . . . . </t>
    </r>
  </si>
  <si>
    <t xml:space="preserve">Technical College System of Georgia </t>
  </si>
  <si>
    <t>High School Collaboratives Enrollment</t>
  </si>
  <si>
    <t>Joint
Enrolled</t>
  </si>
  <si>
    <t>Total Undup.
HS students</t>
  </si>
  <si>
    <t xml:space="preserve">Bainbridge          </t>
  </si>
  <si>
    <r>
      <t xml:space="preserve">High School Collaboratives  </t>
    </r>
    <r>
      <rPr>
        <sz val="10"/>
        <rFont val="Arial"/>
        <family val="2"/>
      </rPr>
      <t>. . . . . . . . . . . . . . . . . . . . . . . . . . . . . . . . . .</t>
    </r>
  </si>
  <si>
    <t>Source:  Data, Planning &amp; Research / Data Center</t>
  </si>
  <si>
    <t>Number of credit enrolled students who received one of the following types of financial aid:  Pell, WIA, Veteran's Administration, Vocational Rehabilitation, HOPE, TANF, Local Scholarship, Dislocated Worker, or Postsecondary Options (PSO).  Students receiving more than one financial aid type will show up once for each different type, but the total is unduplicated.</t>
  </si>
  <si>
    <t>High School Collaboratives</t>
  </si>
  <si>
    <t>Total
Unduplicated
Financial Aid
Recipients</t>
  </si>
  <si>
    <t>Local
Scholar-
ship</t>
  </si>
  <si>
    <t>Dis-
located Worker</t>
  </si>
  <si>
    <t>Vocational Rehabili-
tation</t>
  </si>
  <si>
    <r>
      <t xml:space="preserve">Gender . </t>
    </r>
    <r>
      <rPr>
        <sz val="10"/>
        <rFont val="Arial"/>
        <family val="2"/>
      </rPr>
      <t>. . . . . . . . . . . . . . . . . . . . . . . . . . . . . . . . . . . . . . . . . . . . . . . . . . .</t>
    </r>
    <r>
      <rPr>
        <b/>
        <sz val="10"/>
        <rFont val="Arial"/>
        <family val="2"/>
      </rPr>
      <t xml:space="preserve"> </t>
    </r>
  </si>
  <si>
    <t>TCSG Data Center</t>
  </si>
  <si>
    <t xml:space="preserve">Number of students who were reported through the online Warranty Survey as receiving services or training for the term as guaranteed under the TCSG Warranty Policy.  Each student is reported in one of the four service types:  Skill Building, Licensure, Retraining, or Update Training.  </t>
  </si>
  <si>
    <t>LEP</t>
  </si>
  <si>
    <t>Nontraditional</t>
  </si>
  <si>
    <t>End of Year Enrollment Report</t>
  </si>
  <si>
    <r>
      <t xml:space="preserve">Level  </t>
    </r>
    <r>
      <rPr>
        <sz val="10"/>
        <rFont val="Arial"/>
        <family val="2"/>
      </rPr>
      <t>. . . . . . . . . . . . . . . . . . . . . . . . . . . . . . . . . . . . . . . . . . . . . . . . .</t>
    </r>
  </si>
  <si>
    <t>Georgia Northwestern</t>
  </si>
  <si>
    <t xml:space="preserve">Bainbridge  </t>
  </si>
  <si>
    <t>American 
Indian</t>
  </si>
  <si>
    <t>Native 
Hawaiian</t>
  </si>
  <si>
    <t>Two or 
more races</t>
  </si>
  <si>
    <t>Unknown</t>
  </si>
  <si>
    <t>Southern Crescent</t>
  </si>
  <si>
    <t>Wiregrass Georgia</t>
  </si>
  <si>
    <t>Dual Enrollment Programs</t>
  </si>
  <si>
    <t>Career Academies</t>
  </si>
  <si>
    <t xml:space="preserve">Undup Dual Enrollment Programs </t>
  </si>
  <si>
    <t>Georgia Piedmont</t>
  </si>
  <si>
    <t>Oconee Fall Line</t>
  </si>
  <si>
    <t>`</t>
  </si>
  <si>
    <t>End of Year Credit Enrollment Spreadsheets</t>
  </si>
  <si>
    <t>Credit Hours</t>
  </si>
  <si>
    <t>CR1658</t>
  </si>
  <si>
    <t>(Revised Post 698)"Program Enrollment" includes all students, including special admits, who were enrolled in a Technical Certificate of Credit, Diploma, or Degree program (any major other than DV00, IA00, TR00 or SP00).  Report includes dual majors:  students enrolled in more than one major in the same award level are counted only once within that level; students enrolled in two majors that are in different levels are counted once in each different level. 
"Unduplicated Total in Award Program" is an unduplicated count of all program enrolled students.
"Not in Award" is an unduplicated count of students who are in either major code DV00 (Learning Support), IA00 (institutionally accepted), TR00 (Transient), SP00 (Special Admit) and are not enrolled in a TCC, Diploma, or Degree program.
Total credit enrollment is the sum of the unduplicated totals "Total in Enrolled in Award Program" and " Total Not in Award Program".</t>
  </si>
  <si>
    <t>Coastal Pines</t>
  </si>
  <si>
    <t>Each student is reported in exactly one Race/Ethnicity group: American Indian, Asian, Black, Hispanic, Native Hawaiian,Two or More Races,Unknown, or White. "%" is percentage of total credit enrollment.</t>
  </si>
  <si>
    <t>AY
2016</t>
  </si>
  <si>
    <t>Southern Regional</t>
  </si>
  <si>
    <t xml:space="preserve">Credit Enrollment by Financial Aid </t>
  </si>
  <si>
    <t>AY
2017</t>
  </si>
  <si>
    <t>AY 2017</t>
  </si>
  <si>
    <t>TCSG Data Center; Report # CR1660 (Post 300a revised); 9/7/17</t>
  </si>
  <si>
    <t>MOWR
(Move on When Ready)</t>
  </si>
  <si>
    <t>ADP (Alternative Diploma Path)</t>
  </si>
  <si>
    <t>Dual Only (Not MOWR or ADP)</t>
  </si>
  <si>
    <t>AY 2017 as of 9/7/17</t>
  </si>
  <si>
    <t>TES0289</t>
  </si>
  <si>
    <t>CR 289</t>
  </si>
  <si>
    <t>Students with student type "H" (high school) and plan MOWR, ADP or Joint.  If student is Dual and not in plan MOWR or ADP they are Dual Only.   Students participating in more than one plan will show up once for each different plan.  The unduplicated Dual Enrollment Programs is an unduplicated count of MOWR, ADP, Career Academies and Dual only.  The total is the unduplicated number of students in high school. This report replaces the old 300(b) Credit Enrollment by Student Plan, CR02-224 and CR 1245 High School Collaboratives report.</t>
  </si>
  <si>
    <t>Note:  Financial Aid data continues to be updated after the EOY deadline so this report is considered a to-date snapshot.</t>
  </si>
  <si>
    <t>TCSG Data Center; Report # CR289; Revised 1/12/18</t>
  </si>
  <si>
    <t>TCSG Data Center; Report #TES0289; Revised 1/12/18</t>
  </si>
  <si>
    <t>TCSG Data Center; Report # Post 322; Revised 1/12/18</t>
  </si>
  <si>
    <t>TCSG Data Center; Report # Post 321; Revised 1/12/18</t>
  </si>
  <si>
    <t>TCSG Data Center; Report # ER24; Revised 1/12/18</t>
  </si>
  <si>
    <t>TCSG Data Center; Report # ER23; Revised 1/12/18</t>
  </si>
  <si>
    <t>TCSG Data Center; Report # CR1024; Revised 1/12/18</t>
  </si>
  <si>
    <t>TCSG Data Center; Report # Post 311;  Revised 1/12/18</t>
  </si>
  <si>
    <t>TCSG Data Center; Report # ER20; Revised 1/12/18</t>
  </si>
  <si>
    <t>TCSG Data Center; Report #  CR1658 (Post 698 revised); Revised 1/12/18</t>
  </si>
  <si>
    <t>TCSG Data Center; Report # ER21; Revised 1/12/18</t>
  </si>
  <si>
    <t>Report Date: Revised 1/12/18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</si>
</sst>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4">
    <font>
      <sz val="10"/>
      <name val="Arial"/>
    </font>
    <font>
      <b/>
      <sz val="10"/>
      <name val="Arial"/>
    </font>
    <font>
      <sz val="10"/>
      <name val="Arial"/>
      <family val="2"/>
    </font>
    <font>
      <b/>
      <sz val="10"/>
      <name val="Arial"/>
      <family val="2"/>
    </font>
    <font>
      <sz val="10"/>
      <name val="Arial"/>
      <family val="2"/>
    </font>
    <font>
      <b/>
      <u/>
      <sz val="10"/>
      <name val="Arial"/>
      <family val="2"/>
    </font>
    <font>
      <b/>
      <sz val="16"/>
      <name val="Arial"/>
      <family val="2"/>
    </font>
    <font>
      <b/>
      <sz val="12"/>
      <name val="Arial"/>
      <family val="2"/>
    </font>
    <font>
      <b/>
      <i/>
      <sz val="12"/>
      <name val="Arial"/>
      <family val="2"/>
    </font>
    <font>
      <b/>
      <sz val="10"/>
      <color indexed="8"/>
      <name val="Arial MT"/>
    </font>
    <font>
      <sz val="10"/>
      <color indexed="8"/>
      <name val="Arial MT"/>
    </font>
    <font>
      <sz val="10"/>
      <name val="Arial MT"/>
    </font>
    <font>
      <b/>
      <sz val="10"/>
      <color indexed="8"/>
      <name val="Arial"/>
      <family val="2"/>
    </font>
    <font>
      <sz val="10"/>
      <color indexed="8"/>
      <name val="Arial"/>
      <family val="2"/>
    </font>
    <font>
      <b/>
      <u/>
      <sz val="11"/>
      <name val="Arial"/>
      <family val="2"/>
    </font>
    <font>
      <b/>
      <sz val="11"/>
      <name val="Arial"/>
      <family val="2"/>
    </font>
    <font>
      <b/>
      <sz val="11"/>
      <name val="Arial"/>
      <family val="2"/>
    </font>
    <font>
      <b/>
      <sz val="11"/>
      <color indexed="8"/>
      <name val="Arial"/>
      <family val="2"/>
    </font>
    <font>
      <b/>
      <u/>
      <sz val="10"/>
      <color indexed="8"/>
      <name val="Arial"/>
      <family val="2"/>
    </font>
    <font>
      <sz val="8"/>
      <name val="Arial"/>
      <family val="2"/>
    </font>
    <font>
      <b/>
      <sz val="16"/>
      <color indexed="56"/>
      <name val="Arial"/>
      <family val="2"/>
    </font>
    <font>
      <sz val="16"/>
      <name val="Arial"/>
      <family val="2"/>
    </font>
    <font>
      <b/>
      <sz val="12"/>
      <color indexed="56"/>
      <name val="Arial"/>
      <family val="2"/>
    </font>
    <font>
      <b/>
      <sz val="10"/>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10"/>
      <color indexed="10"/>
      <name val="Arial"/>
      <family val="2"/>
    </font>
    <font>
      <i/>
      <sz val="9"/>
      <color rgb="FFFF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double">
        <color indexed="64"/>
      </right>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2"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4" fillId="0" borderId="0"/>
    <xf numFmtId="0" fontId="2" fillId="23" borderId="7" applyNumberFormat="0" applyFont="0" applyAlignment="0" applyProtection="0"/>
    <xf numFmtId="0" fontId="37" fillId="20" borderId="8" applyNumberFormat="0" applyAlignment="0" applyProtection="0"/>
    <xf numFmtId="9" fontId="2"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6">
    <xf numFmtId="0" fontId="0" fillId="0" borderId="0" xfId="0"/>
    <xf numFmtId="0" fontId="0" fillId="0" borderId="0" xfId="0" applyBorder="1"/>
    <xf numFmtId="3" fontId="3" fillId="0" borderId="10" xfId="0" applyNumberFormat="1" applyFont="1" applyBorder="1"/>
    <xf numFmtId="0" fontId="0" fillId="0" borderId="11" xfId="0" applyBorder="1"/>
    <xf numFmtId="3" fontId="2" fillId="0" borderId="11" xfId="0" applyNumberFormat="1" applyFont="1" applyBorder="1"/>
    <xf numFmtId="0" fontId="1" fillId="0" borderId="0" xfId="0" applyFont="1"/>
    <xf numFmtId="0" fontId="1" fillId="0" borderId="0" xfId="0" applyFont="1" applyBorder="1"/>
    <xf numFmtId="9" fontId="0" fillId="0" borderId="0" xfId="0" applyNumberFormat="1"/>
    <xf numFmtId="3" fontId="0" fillId="0" borderId="0" xfId="0" applyNumberFormat="1"/>
    <xf numFmtId="0" fontId="0" fillId="0" borderId="0" xfId="0" applyFill="1"/>
    <xf numFmtId="0" fontId="2" fillId="0" borderId="0" xfId="0" applyFont="1"/>
    <xf numFmtId="0" fontId="10" fillId="0" borderId="0" xfId="0" applyFont="1" applyProtection="1"/>
    <xf numFmtId="164" fontId="0" fillId="0" borderId="0" xfId="0" applyNumberFormat="1"/>
    <xf numFmtId="0" fontId="3" fillId="0" borderId="10" xfId="0" applyFont="1" applyBorder="1"/>
    <xf numFmtId="0" fontId="0" fillId="0" borderId="12" xfId="0" applyBorder="1"/>
    <xf numFmtId="164" fontId="3" fillId="0" borderId="10" xfId="0" applyNumberFormat="1" applyFont="1" applyBorder="1"/>
    <xf numFmtId="3" fontId="0" fillId="0" borderId="11" xfId="0" applyNumberFormat="1" applyBorder="1"/>
    <xf numFmtId="164" fontId="2" fillId="0" borderId="11" xfId="41" applyNumberFormat="1" applyBorder="1"/>
    <xf numFmtId="164" fontId="0" fillId="0" borderId="11" xfId="0" applyNumberFormat="1" applyBorder="1"/>
    <xf numFmtId="3" fontId="0" fillId="0" borderId="12" xfId="0" applyNumberFormat="1" applyBorder="1"/>
    <xf numFmtId="3" fontId="2" fillId="0" borderId="12" xfId="0" applyNumberFormat="1" applyFont="1" applyBorder="1"/>
    <xf numFmtId="164" fontId="2" fillId="0" borderId="12" xfId="41" applyNumberFormat="1" applyBorder="1"/>
    <xf numFmtId="164" fontId="0" fillId="0" borderId="12" xfId="0" applyNumberFormat="1" applyBorder="1"/>
    <xf numFmtId="3" fontId="0" fillId="0" borderId="11" xfId="0" applyNumberFormat="1" applyFill="1" applyBorder="1"/>
    <xf numFmtId="3" fontId="0" fillId="0" borderId="12" xfId="0" applyNumberFormat="1" applyFill="1" applyBorder="1"/>
    <xf numFmtId="164" fontId="3" fillId="0" borderId="10" xfId="41" applyNumberFormat="1" applyFont="1" applyBorder="1"/>
    <xf numFmtId="3" fontId="3" fillId="0" borderId="10" xfId="0" applyNumberFormat="1" applyFont="1" applyFill="1" applyBorder="1"/>
    <xf numFmtId="3" fontId="3" fillId="24" borderId="10" xfId="0" applyNumberFormat="1" applyFont="1" applyFill="1" applyBorder="1"/>
    <xf numFmtId="3" fontId="2" fillId="0" borderId="11" xfId="41" applyNumberFormat="1" applyBorder="1"/>
    <xf numFmtId="3" fontId="2" fillId="0" borderId="12" xfId="41" applyNumberFormat="1" applyBorder="1"/>
    <xf numFmtId="3" fontId="10" fillId="0" borderId="11" xfId="0" applyNumberFormat="1" applyFont="1" applyBorder="1" applyProtection="1"/>
    <xf numFmtId="3" fontId="11" fillId="0" borderId="11" xfId="0" applyNumberFormat="1" applyFont="1" applyBorder="1"/>
    <xf numFmtId="3" fontId="10" fillId="0" borderId="12" xfId="0" applyNumberFormat="1" applyFont="1" applyBorder="1" applyProtection="1"/>
    <xf numFmtId="3" fontId="9" fillId="0" borderId="10" xfId="0" applyNumberFormat="1" applyFont="1" applyBorder="1" applyProtection="1"/>
    <xf numFmtId="0" fontId="3" fillId="0" borderId="10" xfId="0" applyFont="1" applyBorder="1" applyAlignment="1">
      <alignment horizontal="left"/>
    </xf>
    <xf numFmtId="3" fontId="1" fillId="0" borderId="10" xfId="0" applyNumberFormat="1" applyFont="1" applyBorder="1"/>
    <xf numFmtId="164" fontId="1" fillId="0" borderId="10" xfId="0" applyNumberFormat="1" applyFont="1" applyBorder="1"/>
    <xf numFmtId="0" fontId="3" fillId="0" borderId="13" xfId="0" applyFont="1" applyBorder="1" applyAlignment="1">
      <alignment horizontal="center" wrapText="1"/>
    </xf>
    <xf numFmtId="0" fontId="1" fillId="0" borderId="13" xfId="0" applyFont="1" applyBorder="1" applyAlignment="1">
      <alignment horizontal="center"/>
    </xf>
    <xf numFmtId="3" fontId="1" fillId="0" borderId="10" xfId="0" applyNumberFormat="1" applyFont="1" applyFill="1" applyBorder="1"/>
    <xf numFmtId="0" fontId="1" fillId="0" borderId="13" xfId="0" applyFont="1" applyBorder="1" applyAlignment="1">
      <alignment horizontal="center" wrapText="1"/>
    </xf>
    <xf numFmtId="0" fontId="12" fillId="0" borderId="13" xfId="0" applyFont="1" applyBorder="1" applyAlignment="1" applyProtection="1">
      <alignment horizontal="center"/>
    </xf>
    <xf numFmtId="0" fontId="12" fillId="0" borderId="13" xfId="0" applyFont="1" applyBorder="1" applyAlignment="1" applyProtection="1">
      <alignment horizontal="center" wrapText="1"/>
    </xf>
    <xf numFmtId="0" fontId="9" fillId="0" borderId="13" xfId="0" applyFont="1" applyBorder="1" applyAlignment="1" applyProtection="1">
      <alignment horizontal="center" wrapText="1"/>
    </xf>
    <xf numFmtId="0" fontId="3" fillId="0" borderId="13" xfId="0" applyFont="1" applyBorder="1" applyAlignment="1">
      <alignment horizontal="center"/>
    </xf>
    <xf numFmtId="0" fontId="3" fillId="0" borderId="14" xfId="0" applyFont="1" applyBorder="1" applyAlignment="1">
      <alignment horizontal="center" wrapText="1"/>
    </xf>
    <xf numFmtId="3" fontId="0" fillId="0" borderId="15" xfId="0" applyNumberFormat="1" applyBorder="1"/>
    <xf numFmtId="3" fontId="0" fillId="0" borderId="16" xfId="0" applyNumberFormat="1" applyBorder="1"/>
    <xf numFmtId="3" fontId="0" fillId="0" borderId="17" xfId="0" applyNumberFormat="1" applyBorder="1"/>
    <xf numFmtId="3" fontId="0" fillId="0" borderId="18" xfId="0" applyNumberFormat="1" applyBorder="1"/>
    <xf numFmtId="3" fontId="0" fillId="0" borderId="19" xfId="0" applyNumberFormat="1" applyBorder="1"/>
    <xf numFmtId="3" fontId="0" fillId="0" borderId="20" xfId="0" applyNumberFormat="1" applyBorder="1"/>
    <xf numFmtId="3" fontId="3" fillId="0" borderId="21" xfId="0" applyNumberFormat="1" applyFont="1" applyBorder="1"/>
    <xf numFmtId="3" fontId="3" fillId="0" borderId="22" xfId="0" applyNumberFormat="1" applyFont="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26" xfId="0" applyNumberFormat="1" applyBorder="1"/>
    <xf numFmtId="3" fontId="1" fillId="0" borderId="13" xfId="0" applyNumberFormat="1" applyFont="1" applyBorder="1" applyAlignment="1">
      <alignment horizontal="center" wrapText="1"/>
    </xf>
    <xf numFmtId="3" fontId="3" fillId="0" borderId="27" xfId="0" applyNumberFormat="1" applyFont="1" applyBorder="1"/>
    <xf numFmtId="0" fontId="3" fillId="0" borderId="28" xfId="0" applyFont="1" applyBorder="1" applyAlignment="1">
      <alignment horizontal="center"/>
    </xf>
    <xf numFmtId="0" fontId="0" fillId="0" borderId="17" xfId="0" applyBorder="1"/>
    <xf numFmtId="0" fontId="3" fillId="0" borderId="0" xfId="0" applyFont="1" applyAlignment="1">
      <alignment horizontal="left"/>
    </xf>
    <xf numFmtId="0" fontId="0" fillId="0" borderId="0" xfId="0" applyAlignment="1">
      <alignment horizontal="left"/>
    </xf>
    <xf numFmtId="0" fontId="3" fillId="0" borderId="29" xfId="0" applyFont="1" applyBorder="1" applyAlignment="1">
      <alignment horizontal="left" wrapText="1"/>
    </xf>
    <xf numFmtId="0" fontId="3" fillId="0" borderId="29" xfId="0" applyFont="1" applyBorder="1" applyAlignment="1">
      <alignment wrapText="1"/>
    </xf>
    <xf numFmtId="0" fontId="0" fillId="0" borderId="30" xfId="0" applyBorder="1" applyAlignment="1">
      <alignment vertical="top" wrapText="1"/>
    </xf>
    <xf numFmtId="0" fontId="0" fillId="0" borderId="31" xfId="0" applyBorder="1" applyAlignment="1">
      <alignment vertical="top" wrapText="1"/>
    </xf>
    <xf numFmtId="0" fontId="5" fillId="0" borderId="0" xfId="0" applyFont="1" applyAlignment="1"/>
    <xf numFmtId="0" fontId="0" fillId="0" borderId="0" xfId="0" applyAlignment="1">
      <alignment wrapText="1"/>
    </xf>
    <xf numFmtId="0" fontId="1" fillId="0" borderId="13" xfId="0" applyFont="1" applyBorder="1" applyAlignment="1"/>
    <xf numFmtId="164" fontId="1" fillId="0" borderId="10" xfId="41" applyNumberFormat="1" applyFont="1" applyBorder="1"/>
    <xf numFmtId="4" fontId="0" fillId="0" borderId="0" xfId="0" applyNumberFormat="1"/>
    <xf numFmtId="0" fontId="1" fillId="0" borderId="0" xfId="0" applyFont="1" applyFill="1" applyBorder="1" applyAlignment="1">
      <alignment horizontal="center" wrapText="1"/>
    </xf>
    <xf numFmtId="3" fontId="2" fillId="0" borderId="0" xfId="0" applyNumberFormat="1" applyFont="1"/>
    <xf numFmtId="0" fontId="0" fillId="0" borderId="0" xfId="0" applyAlignment="1"/>
    <xf numFmtId="0" fontId="2" fillId="0" borderId="0" xfId="0" applyFont="1" applyAlignment="1"/>
    <xf numFmtId="0" fontId="3" fillId="0" borderId="27" xfId="0" applyFont="1" applyBorder="1"/>
    <xf numFmtId="0" fontId="3" fillId="0" borderId="0" xfId="0" applyFont="1" applyBorder="1" applyAlignment="1">
      <alignment horizontal="left" vertical="top" wrapText="1"/>
    </xf>
    <xf numFmtId="0" fontId="19" fillId="0" borderId="0" xfId="0" applyFont="1" applyBorder="1" applyAlignment="1">
      <alignment vertical="top"/>
    </xf>
    <xf numFmtId="0" fontId="3" fillId="0" borderId="0" xfId="0" applyFont="1" applyBorder="1" applyAlignment="1">
      <alignment vertical="top" wrapText="1"/>
    </xf>
    <xf numFmtId="0" fontId="0" fillId="0" borderId="0" xfId="0" applyBorder="1" applyAlignment="1"/>
    <xf numFmtId="0" fontId="22" fillId="0" borderId="30" xfId="0" applyFont="1" applyBorder="1" applyAlignment="1"/>
    <xf numFmtId="0" fontId="0" fillId="0" borderId="30" xfId="0" applyBorder="1" applyAlignment="1"/>
    <xf numFmtId="0" fontId="3" fillId="0" borderId="0" xfId="0" applyFont="1" applyBorder="1" applyAlignment="1"/>
    <xf numFmtId="0" fontId="3" fillId="0" borderId="0" xfId="0" applyFont="1" applyBorder="1" applyAlignment="1">
      <alignment horizontal="left"/>
    </xf>
    <xf numFmtId="0" fontId="0" fillId="0" borderId="0" xfId="0" applyAlignment="1">
      <alignment horizontal="center"/>
    </xf>
    <xf numFmtId="0" fontId="0" fillId="0" borderId="0" xfId="0" applyBorder="1" applyAlignment="1">
      <alignment horizontal="center"/>
    </xf>
    <xf numFmtId="164" fontId="2" fillId="0" borderId="0" xfId="41" applyNumberFormat="1"/>
    <xf numFmtId="39" fontId="2" fillId="0" borderId="0" xfId="28" applyNumberFormat="1"/>
    <xf numFmtId="0" fontId="0" fillId="0" borderId="0" xfId="0" applyFill="1" applyAlignment="1"/>
    <xf numFmtId="0" fontId="3" fillId="0" borderId="10" xfId="0" applyFont="1" applyBorder="1" applyAlignment="1">
      <alignment horizontal="left" wrapText="1"/>
    </xf>
    <xf numFmtId="0" fontId="3" fillId="0" borderId="10" xfId="0" applyFont="1" applyBorder="1" applyAlignment="1">
      <alignment wrapText="1"/>
    </xf>
    <xf numFmtId="0" fontId="3" fillId="0" borderId="10" xfId="0" applyFont="1" applyFill="1" applyBorder="1" applyAlignment="1">
      <alignment horizontal="left" wrapText="1"/>
    </xf>
    <xf numFmtId="0" fontId="1" fillId="0" borderId="13" xfId="0" applyFont="1" applyBorder="1" applyAlignment="1">
      <alignment horizontal="left" wrapText="1"/>
    </xf>
    <xf numFmtId="0" fontId="3" fillId="0" borderId="13" xfId="0" applyFont="1" applyBorder="1" applyAlignment="1"/>
    <xf numFmtId="0" fontId="1" fillId="0" borderId="32" xfId="0" applyFont="1" applyBorder="1" applyAlignment="1">
      <alignment horizontal="left" wrapText="1"/>
    </xf>
    <xf numFmtId="0" fontId="3" fillId="0" borderId="32" xfId="0" applyFont="1" applyBorder="1" applyAlignment="1"/>
    <xf numFmtId="0" fontId="3" fillId="0" borderId="33" xfId="0" applyFont="1" applyBorder="1" applyAlignment="1">
      <alignment horizontal="left"/>
    </xf>
    <xf numFmtId="0" fontId="9" fillId="0" borderId="32" xfId="0" applyFont="1" applyBorder="1" applyAlignment="1" applyProtection="1"/>
    <xf numFmtId="0" fontId="1" fillId="0" borderId="32" xfId="0" applyFont="1" applyBorder="1" applyAlignment="1"/>
    <xf numFmtId="0" fontId="3" fillId="0" borderId="34" xfId="0" applyFont="1" applyBorder="1" applyAlignment="1">
      <alignment horizontal="left"/>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3" fontId="4" fillId="0" borderId="11" xfId="0" applyNumberFormat="1" applyFont="1" applyFill="1" applyBorder="1" applyAlignment="1">
      <alignment horizontal="right"/>
    </xf>
    <xf numFmtId="164" fontId="4" fillId="0" borderId="18" xfId="0" applyNumberFormat="1" applyFont="1" applyFill="1" applyBorder="1" applyAlignment="1">
      <alignment horizontal="right"/>
    </xf>
    <xf numFmtId="3" fontId="0" fillId="0" borderId="0" xfId="0" applyNumberFormat="1" applyBorder="1"/>
    <xf numFmtId="164" fontId="3" fillId="0" borderId="21" xfId="0" applyNumberFormat="1" applyFont="1" applyFill="1" applyBorder="1"/>
    <xf numFmtId="3" fontId="3" fillId="0" borderId="27" xfId="0" applyNumberFormat="1" applyFont="1" applyFill="1" applyBorder="1"/>
    <xf numFmtId="164" fontId="3" fillId="0" borderId="10" xfId="0" applyNumberFormat="1" applyFont="1" applyFill="1" applyBorder="1"/>
    <xf numFmtId="164" fontId="0" fillId="0" borderId="15" xfId="0" applyNumberFormat="1" applyFill="1" applyBorder="1"/>
    <xf numFmtId="165" fontId="0" fillId="0" borderId="12" xfId="0" applyNumberFormat="1" applyFill="1" applyBorder="1"/>
    <xf numFmtId="164" fontId="0" fillId="0" borderId="12" xfId="0" applyNumberFormat="1" applyFill="1" applyBorder="1"/>
    <xf numFmtId="0" fontId="4" fillId="0" borderId="39" xfId="0" applyFont="1" applyBorder="1" applyAlignment="1">
      <alignment horizontal="left"/>
    </xf>
    <xf numFmtId="0" fontId="3" fillId="0" borderId="40" xfId="0" applyFont="1" applyBorder="1"/>
    <xf numFmtId="3" fontId="3" fillId="0" borderId="40" xfId="0" applyNumberFormat="1" applyFont="1" applyFill="1" applyBorder="1"/>
    <xf numFmtId="164" fontId="3" fillId="0" borderId="41" xfId="0" applyNumberFormat="1" applyFont="1" applyFill="1" applyBorder="1"/>
    <xf numFmtId="165" fontId="3" fillId="0" borderId="42" xfId="0" applyNumberFormat="1" applyFont="1" applyFill="1" applyBorder="1"/>
    <xf numFmtId="165" fontId="3" fillId="0" borderId="40" xfId="0" applyNumberFormat="1" applyFont="1" applyFill="1" applyBorder="1"/>
    <xf numFmtId="3" fontId="3" fillId="0" borderId="42" xfId="0" applyNumberFormat="1" applyFont="1" applyFill="1" applyBorder="1"/>
    <xf numFmtId="164" fontId="3" fillId="0" borderId="40" xfId="0" applyNumberFormat="1" applyFont="1" applyFill="1" applyBorder="1"/>
    <xf numFmtId="165" fontId="3" fillId="0" borderId="27" xfId="0" applyNumberFormat="1" applyFont="1" applyFill="1" applyBorder="1"/>
    <xf numFmtId="165" fontId="3" fillId="0" borderId="10" xfId="0" applyNumberFormat="1" applyFont="1" applyFill="1" applyBorder="1"/>
    <xf numFmtId="164" fontId="2" fillId="0" borderId="0" xfId="28" applyNumberFormat="1"/>
    <xf numFmtId="0" fontId="3" fillId="0" borderId="32" xfId="0" applyFont="1" applyBorder="1" applyAlignment="1">
      <alignment horizontal="left" wrapText="1"/>
    </xf>
    <xf numFmtId="3" fontId="3" fillId="0" borderId="10" xfId="41" applyNumberFormat="1" applyFont="1" applyBorder="1"/>
    <xf numFmtId="0" fontId="0" fillId="0" borderId="0" xfId="0" applyFill="1" applyAlignment="1">
      <alignment wrapText="1"/>
    </xf>
    <xf numFmtId="3" fontId="4" fillId="0" borderId="12" xfId="0" applyNumberFormat="1" applyFont="1" applyFill="1" applyBorder="1" applyAlignment="1">
      <alignment horizontal="right"/>
    </xf>
    <xf numFmtId="164" fontId="4" fillId="0" borderId="43" xfId="0" applyNumberFormat="1" applyFont="1" applyFill="1" applyBorder="1" applyAlignment="1">
      <alignment horizontal="right"/>
    </xf>
    <xf numFmtId="164" fontId="0" fillId="0" borderId="18" xfId="0" applyNumberFormat="1" applyFill="1" applyBorder="1" applyAlignment="1">
      <alignment horizontal="right"/>
    </xf>
    <xf numFmtId="3" fontId="0" fillId="0" borderId="11" xfId="0" applyNumberFormat="1" applyFill="1" applyBorder="1" applyAlignment="1">
      <alignment horizontal="right"/>
    </xf>
    <xf numFmtId="164" fontId="0" fillId="0" borderId="11" xfId="0" applyNumberFormat="1" applyFill="1" applyBorder="1" applyAlignment="1">
      <alignment horizontal="right"/>
    </xf>
    <xf numFmtId="3" fontId="0" fillId="0" borderId="12" xfId="0" applyNumberFormat="1" applyFill="1" applyBorder="1" applyAlignment="1">
      <alignment horizontal="right"/>
    </xf>
    <xf numFmtId="164" fontId="0" fillId="0" borderId="15" xfId="0" applyNumberFormat="1" applyFill="1" applyBorder="1" applyAlignment="1">
      <alignment horizontal="right"/>
    </xf>
    <xf numFmtId="164" fontId="0" fillId="0" borderId="12" xfId="0" applyNumberFormat="1" applyFill="1" applyBorder="1" applyAlignment="1">
      <alignment horizontal="right"/>
    </xf>
    <xf numFmtId="165" fontId="3" fillId="0" borderId="27" xfId="41" applyNumberFormat="1" applyFont="1" applyFill="1" applyBorder="1" applyAlignment="1">
      <alignment horizontal="right"/>
    </xf>
    <xf numFmtId="165" fontId="3" fillId="0" borderId="10" xfId="41" applyNumberFormat="1" applyFont="1" applyFill="1" applyBorder="1"/>
    <xf numFmtId="0" fontId="24" fillId="0" borderId="0" xfId="38"/>
    <xf numFmtId="0" fontId="3" fillId="0" borderId="0" xfId="38" applyFont="1"/>
    <xf numFmtId="0" fontId="15" fillId="0" borderId="0" xfId="38" applyFont="1" applyAlignment="1">
      <alignment horizontal="center"/>
    </xf>
    <xf numFmtId="0" fontId="3" fillId="0" borderId="34" xfId="38" applyFont="1" applyBorder="1" applyAlignment="1">
      <alignment horizontal="left"/>
    </xf>
    <xf numFmtId="0" fontId="3" fillId="0" borderId="44" xfId="38" applyFont="1" applyBorder="1" applyAlignment="1">
      <alignment horizontal="center" wrapText="1"/>
    </xf>
    <xf numFmtId="0" fontId="3" fillId="0" borderId="34" xfId="38" applyFont="1" applyBorder="1" applyAlignment="1">
      <alignment horizontal="center" wrapText="1"/>
    </xf>
    <xf numFmtId="0" fontId="3" fillId="0" borderId="45" xfId="38" applyFont="1" applyBorder="1" applyAlignment="1">
      <alignment horizontal="center" wrapText="1"/>
    </xf>
    <xf numFmtId="0" fontId="3" fillId="0" borderId="28" xfId="38" applyFont="1" applyBorder="1" applyAlignment="1">
      <alignment horizontal="center" wrapText="1"/>
    </xf>
    <xf numFmtId="0" fontId="13" fillId="0" borderId="39" xfId="38" applyFont="1" applyBorder="1"/>
    <xf numFmtId="3" fontId="13" fillId="0" borderId="11" xfId="38" applyNumberFormat="1" applyFont="1" applyBorder="1"/>
    <xf numFmtId="3" fontId="13" fillId="0" borderId="39" xfId="38" applyNumberFormat="1" applyFont="1" applyBorder="1"/>
    <xf numFmtId="3" fontId="13" fillId="0" borderId="46" xfId="38" applyNumberFormat="1" applyFont="1" applyBorder="1"/>
    <xf numFmtId="3" fontId="13" fillId="0" borderId="20" xfId="38" applyNumberFormat="1" applyFont="1" applyBorder="1"/>
    <xf numFmtId="0" fontId="3" fillId="0" borderId="47" xfId="38" applyFont="1" applyBorder="1"/>
    <xf numFmtId="3" fontId="3" fillId="0" borderId="10" xfId="38" applyNumberFormat="1" applyFont="1" applyBorder="1"/>
    <xf numFmtId="3" fontId="3" fillId="0" borderId="32" xfId="38" applyNumberFormat="1" applyFont="1" applyBorder="1"/>
    <xf numFmtId="3" fontId="3" fillId="0" borderId="27" xfId="38" applyNumberFormat="1" applyFont="1" applyBorder="1"/>
    <xf numFmtId="0" fontId="13" fillId="0" borderId="48" xfId="38" applyFont="1" applyBorder="1"/>
    <xf numFmtId="0" fontId="12" fillId="0" borderId="47" xfId="38" applyFont="1" applyBorder="1"/>
    <xf numFmtId="0" fontId="12" fillId="0" borderId="10" xfId="38" applyFont="1" applyBorder="1"/>
    <xf numFmtId="3" fontId="12" fillId="0" borderId="32" xfId="38" applyNumberFormat="1" applyFont="1" applyBorder="1"/>
    <xf numFmtId="3" fontId="12" fillId="0" borderId="27" xfId="38" applyNumberFormat="1" applyFont="1" applyBorder="1"/>
    <xf numFmtId="3" fontId="4" fillId="0" borderId="23" xfId="0" applyNumberFormat="1" applyFont="1" applyFill="1" applyBorder="1"/>
    <xf numFmtId="3" fontId="4" fillId="0" borderId="11" xfId="0" applyNumberFormat="1" applyFont="1" applyFill="1" applyBorder="1"/>
    <xf numFmtId="3" fontId="4" fillId="0" borderId="12" xfId="0" applyNumberFormat="1" applyFont="1" applyFill="1" applyBorder="1"/>
    <xf numFmtId="3" fontId="4" fillId="0" borderId="49" xfId="0" applyNumberFormat="1" applyFont="1" applyFill="1" applyBorder="1"/>
    <xf numFmtId="164" fontId="4" fillId="0" borderId="11" xfId="0" applyNumberFormat="1" applyFont="1" applyFill="1" applyBorder="1" applyAlignment="1">
      <alignment horizontal="right"/>
    </xf>
    <xf numFmtId="3" fontId="4" fillId="0" borderId="50" xfId="0" applyNumberFormat="1" applyFont="1" applyFill="1" applyBorder="1"/>
    <xf numFmtId="3" fontId="4" fillId="0" borderId="33" xfId="0" applyNumberFormat="1" applyFont="1" applyFill="1" applyBorder="1"/>
    <xf numFmtId="0" fontId="42" fillId="0" borderId="51" xfId="0" applyFont="1" applyBorder="1" applyAlignment="1">
      <alignment horizontal="justify"/>
    </xf>
    <xf numFmtId="0" fontId="0" fillId="0" borderId="51" xfId="0" applyBorder="1" applyAlignment="1">
      <alignment horizontal="justify"/>
    </xf>
    <xf numFmtId="0" fontId="0" fillId="0" borderId="0" xfId="0" applyAlignment="1">
      <alignment horizontal="justify"/>
    </xf>
    <xf numFmtId="0" fontId="2" fillId="0" borderId="0" xfId="0" applyFont="1" applyFill="1" applyAlignment="1"/>
    <xf numFmtId="0" fontId="24" fillId="0" borderId="0" xfId="38" applyFill="1"/>
    <xf numFmtId="0" fontId="0" fillId="0" borderId="52" xfId="0" applyBorder="1"/>
    <xf numFmtId="165" fontId="0" fillId="0" borderId="12" xfId="0" applyNumberFormat="1" applyBorder="1"/>
    <xf numFmtId="165" fontId="0" fillId="0" borderId="11" xfId="0" applyNumberFormat="1" applyBorder="1"/>
    <xf numFmtId="3" fontId="3" fillId="0" borderId="33" xfId="0" applyNumberFormat="1" applyFont="1" applyBorder="1"/>
    <xf numFmtId="3" fontId="12" fillId="0" borderId="10" xfId="38" applyNumberFormat="1" applyFont="1" applyBorder="1"/>
    <xf numFmtId="0" fontId="0" fillId="0" borderId="0" xfId="0" applyFont="1" applyFill="1" applyBorder="1" applyAlignment="1">
      <alignment vertical="top" wrapText="1"/>
    </xf>
    <xf numFmtId="0" fontId="3" fillId="26" borderId="53" xfId="38" applyFont="1" applyFill="1" applyBorder="1" applyAlignment="1">
      <alignment horizontal="center" wrapText="1"/>
    </xf>
    <xf numFmtId="3" fontId="12" fillId="26" borderId="54" xfId="38" applyNumberFormat="1" applyFont="1" applyFill="1" applyBorder="1"/>
    <xf numFmtId="3" fontId="12" fillId="26" borderId="55" xfId="38" applyNumberFormat="1" applyFont="1" applyFill="1" applyBorder="1"/>
    <xf numFmtId="3" fontId="3" fillId="26" borderId="56" xfId="38" applyNumberFormat="1" applyFont="1" applyFill="1" applyBorder="1"/>
    <xf numFmtId="0" fontId="0" fillId="26" borderId="54" xfId="0" applyFill="1" applyBorder="1"/>
    <xf numFmtId="3" fontId="12" fillId="26" borderId="56" xfId="38" applyNumberFormat="1" applyFont="1" applyFill="1" applyBorder="1"/>
    <xf numFmtId="0" fontId="3" fillId="26" borderId="28" xfId="38" applyFont="1" applyFill="1" applyBorder="1" applyAlignment="1">
      <alignment horizontal="center" wrapText="1"/>
    </xf>
    <xf numFmtId="3" fontId="3" fillId="26" borderId="20" xfId="38" applyNumberFormat="1" applyFont="1" applyFill="1" applyBorder="1"/>
    <xf numFmtId="3" fontId="3" fillId="26" borderId="10" xfId="38" applyNumberFormat="1" applyFont="1" applyFill="1" applyBorder="1"/>
    <xf numFmtId="0" fontId="0" fillId="26" borderId="12" xfId="0" applyFill="1" applyBorder="1"/>
    <xf numFmtId="3" fontId="12" fillId="26" borderId="10" xfId="38" applyNumberFormat="1" applyFont="1" applyFill="1" applyBorder="1"/>
    <xf numFmtId="0" fontId="2" fillId="0" borderId="0" xfId="38" applyFont="1" applyFill="1"/>
    <xf numFmtId="3" fontId="2" fillId="0" borderId="11" xfId="0" applyNumberFormat="1" applyFont="1" applyFill="1" applyBorder="1" applyAlignment="1">
      <alignment horizontal="right"/>
    </xf>
    <xf numFmtId="3" fontId="4" fillId="0" borderId="23" xfId="0" applyNumberFormat="1" applyFont="1" applyFill="1" applyBorder="1" applyAlignment="1">
      <alignment horizontal="right"/>
    </xf>
    <xf numFmtId="3" fontId="0" fillId="0" borderId="11" xfId="0" applyNumberFormat="1" applyBorder="1" applyAlignment="1">
      <alignment horizontal="right"/>
    </xf>
    <xf numFmtId="165" fontId="0" fillId="0" borderId="11" xfId="0" applyNumberFormat="1" applyBorder="1" applyAlignment="1">
      <alignment horizontal="right"/>
    </xf>
    <xf numFmtId="164" fontId="2" fillId="0" borderId="18" xfId="0" applyNumberFormat="1" applyFont="1" applyFill="1" applyBorder="1" applyAlignment="1">
      <alignment horizontal="right"/>
    </xf>
    <xf numFmtId="0" fontId="2" fillId="0" borderId="11" xfId="0" applyFont="1" applyBorder="1"/>
    <xf numFmtId="3" fontId="2" fillId="0" borderId="23" xfId="0" applyNumberFormat="1" applyFont="1" applyFill="1" applyBorder="1" applyAlignment="1">
      <alignment horizontal="right"/>
    </xf>
    <xf numFmtId="165" fontId="0" fillId="0" borderId="23" xfId="0" applyNumberFormat="1" applyFill="1" applyBorder="1"/>
    <xf numFmtId="165" fontId="0" fillId="0" borderId="17" xfId="0" applyNumberFormat="1" applyBorder="1"/>
    <xf numFmtId="164" fontId="0" fillId="0" borderId="57" xfId="0" applyNumberFormat="1" applyFill="1" applyBorder="1" applyAlignment="1">
      <alignment horizontal="right"/>
    </xf>
    <xf numFmtId="164" fontId="3" fillId="0" borderId="33" xfId="41" applyNumberFormat="1" applyFont="1" applyBorder="1"/>
    <xf numFmtId="0" fontId="0" fillId="0" borderId="39" xfId="0" applyBorder="1" applyAlignment="1"/>
    <xf numFmtId="0" fontId="0" fillId="0" borderId="20" xfId="0" applyBorder="1" applyAlignment="1"/>
    <xf numFmtId="3" fontId="13" fillId="0" borderId="58" xfId="38" applyNumberFormat="1" applyFont="1" applyBorder="1"/>
    <xf numFmtId="0" fontId="3" fillId="0" borderId="13" xfId="0" applyFont="1" applyBorder="1" applyAlignment="1">
      <alignment horizontal="center"/>
    </xf>
    <xf numFmtId="0" fontId="3" fillId="0" borderId="37" xfId="0" applyFont="1" applyBorder="1" applyAlignment="1">
      <alignment horizontal="center"/>
    </xf>
    <xf numFmtId="0" fontId="0" fillId="0" borderId="0" xfId="0" applyAlignment="1"/>
    <xf numFmtId="0" fontId="2" fillId="0" borderId="39" xfId="0" applyFont="1" applyBorder="1" applyAlignment="1">
      <alignment horizontal="left"/>
    </xf>
    <xf numFmtId="0" fontId="2" fillId="0" borderId="0" xfId="0" applyFont="1" applyFill="1" applyAlignment="1">
      <alignment horizontal="left"/>
    </xf>
    <xf numFmtId="0" fontId="0" fillId="0" borderId="0" xfId="0" applyFill="1" applyAlignment="1">
      <alignment horizontal="left"/>
    </xf>
    <xf numFmtId="0" fontId="6" fillId="0" borderId="59" xfId="0" applyFont="1" applyBorder="1" applyAlignment="1">
      <alignment horizontal="left" vertical="center"/>
    </xf>
    <xf numFmtId="0" fontId="23" fillId="0" borderId="30" xfId="0" applyFont="1" applyBorder="1" applyAlignment="1">
      <alignment horizontal="right"/>
    </xf>
    <xf numFmtId="0" fontId="20" fillId="0" borderId="0" xfId="0" applyFont="1" applyBorder="1" applyAlignment="1">
      <alignment horizontal="left"/>
    </xf>
    <xf numFmtId="14" fontId="21" fillId="0" borderId="0" xfId="0" applyNumberFormat="1" applyFont="1" applyBorder="1" applyAlignment="1">
      <alignment horizontal="left"/>
    </xf>
    <xf numFmtId="0" fontId="21" fillId="0" borderId="0" xfId="0" applyFont="1" applyBorder="1" applyAlignment="1">
      <alignment horizontal="left"/>
    </xf>
    <xf numFmtId="0" fontId="3" fillId="0" borderId="10" xfId="0" applyFont="1" applyFill="1" applyBorder="1" applyAlignment="1">
      <alignment wrapText="1"/>
    </xf>
    <xf numFmtId="0" fontId="4" fillId="0" borderId="52" xfId="0" applyFont="1" applyBorder="1" applyAlignment="1">
      <alignment horizontal="left"/>
    </xf>
    <xf numFmtId="0" fontId="4" fillId="0" borderId="17" xfId="0" applyFont="1" applyBorder="1" applyAlignment="1">
      <alignment horizontal="left"/>
    </xf>
    <xf numFmtId="0" fontId="0" fillId="0" borderId="39" xfId="0" applyBorder="1" applyAlignment="1"/>
    <xf numFmtId="0" fontId="0" fillId="0" borderId="20" xfId="0" applyBorder="1" applyAlignment="1"/>
    <xf numFmtId="0" fontId="0" fillId="0" borderId="39" xfId="0" applyBorder="1" applyAlignment="1">
      <alignment horizontal="left"/>
    </xf>
    <xf numFmtId="0" fontId="0" fillId="0" borderId="20" xfId="0" applyBorder="1" applyAlignment="1">
      <alignment horizontal="left"/>
    </xf>
    <xf numFmtId="0" fontId="0" fillId="0" borderId="63" xfId="0" applyBorder="1" applyAlignment="1"/>
    <xf numFmtId="0" fontId="0" fillId="0" borderId="64" xfId="0" applyBorder="1" applyAlignment="1"/>
    <xf numFmtId="0" fontId="5" fillId="0" borderId="0" xfId="0" applyFont="1" applyBorder="1" applyAlignment="1">
      <alignment horizontal="center"/>
    </xf>
    <xf numFmtId="0" fontId="15" fillId="0" borderId="0" xfId="0" applyFont="1" applyBorder="1" applyAlignment="1">
      <alignment horizontal="center"/>
    </xf>
    <xf numFmtId="0" fontId="16" fillId="0" borderId="0" xfId="0" applyFont="1" applyBorder="1" applyAlignment="1">
      <alignment horizontal="center"/>
    </xf>
    <xf numFmtId="0" fontId="3" fillId="0" borderId="61" xfId="0" applyFont="1" applyBorder="1" applyAlignment="1">
      <alignment horizontal="center"/>
    </xf>
    <xf numFmtId="0" fontId="3" fillId="0" borderId="13" xfId="0" applyFont="1" applyBorder="1" applyAlignment="1">
      <alignment horizontal="center"/>
    </xf>
    <xf numFmtId="0" fontId="3" fillId="0" borderId="49" xfId="0" applyFont="1" applyBorder="1" applyAlignment="1">
      <alignment horizontal="center"/>
    </xf>
    <xf numFmtId="0" fontId="3" fillId="0" borderId="62" xfId="0" applyFont="1" applyBorder="1" applyAlignment="1">
      <alignment horizontal="center"/>
    </xf>
    <xf numFmtId="0" fontId="3" fillId="0" borderId="11" xfId="0" applyFont="1" applyBorder="1" applyAlignment="1">
      <alignment horizontal="left" wrapText="1"/>
    </xf>
    <xf numFmtId="0" fontId="3" fillId="0" borderId="39" xfId="0" applyFont="1" applyBorder="1" applyAlignment="1">
      <alignment horizontal="left" wrapText="1"/>
    </xf>
    <xf numFmtId="0" fontId="3" fillId="0" borderId="13" xfId="0" applyFont="1" applyBorder="1" applyAlignment="1">
      <alignment horizontal="left" wrapText="1"/>
    </xf>
    <xf numFmtId="0" fontId="3" fillId="0" borderId="34" xfId="0" applyFont="1" applyBorder="1" applyAlignment="1">
      <alignment horizontal="left" wrapText="1"/>
    </xf>
    <xf numFmtId="0" fontId="3" fillId="0" borderId="14" xfId="0" applyFont="1" applyBorder="1" applyAlignment="1">
      <alignment horizontal="center"/>
    </xf>
    <xf numFmtId="0" fontId="41" fillId="0" borderId="0" xfId="0" applyFont="1" applyBorder="1" applyAlignment="1">
      <alignment horizontal="left" wrapText="1"/>
    </xf>
    <xf numFmtId="0" fontId="2" fillId="0" borderId="39" xfId="0" applyFont="1" applyBorder="1" applyAlignment="1"/>
    <xf numFmtId="0" fontId="0" fillId="0" borderId="60" xfId="0" applyBorder="1" applyAlignment="1">
      <alignment horizontal="left"/>
    </xf>
    <xf numFmtId="0" fontId="0" fillId="0" borderId="46" xfId="0" applyBorder="1" applyAlignment="1">
      <alignment horizontal="left"/>
    </xf>
    <xf numFmtId="0" fontId="5" fillId="0" borderId="0" xfId="0" applyFont="1" applyAlignment="1">
      <alignment horizontal="center"/>
    </xf>
    <xf numFmtId="0" fontId="15" fillId="0" borderId="0" xfId="0" applyFont="1" applyAlignment="1">
      <alignment horizontal="center"/>
    </xf>
    <xf numFmtId="0" fontId="15" fillId="0" borderId="0" xfId="0" applyFont="1" applyFill="1" applyAlignment="1">
      <alignment horizontal="center"/>
    </xf>
    <xf numFmtId="0" fontId="3" fillId="0" borderId="65" xfId="0" applyFont="1" applyBorder="1" applyAlignment="1">
      <alignment horizontal="center" wrapText="1"/>
    </xf>
    <xf numFmtId="0" fontId="0" fillId="0" borderId="66" xfId="0" applyBorder="1" applyAlignment="1">
      <alignment horizontal="center" wrapText="1"/>
    </xf>
    <xf numFmtId="0" fontId="3" fillId="0" borderId="20" xfId="0" applyFont="1" applyBorder="1" applyAlignment="1">
      <alignment horizontal="center" wrapText="1"/>
    </xf>
    <xf numFmtId="0" fontId="3" fillId="0" borderId="28" xfId="0" applyFont="1" applyBorder="1" applyAlignment="1">
      <alignment horizontal="center"/>
    </xf>
    <xf numFmtId="0" fontId="3" fillId="0" borderId="11" xfId="0" applyFont="1" applyBorder="1" applyAlignment="1"/>
    <xf numFmtId="0" fontId="3" fillId="0" borderId="13" xfId="0" applyFont="1" applyBorder="1" applyAlignment="1"/>
    <xf numFmtId="0" fontId="3" fillId="0" borderId="39" xfId="0" applyFont="1" applyBorder="1" applyAlignment="1">
      <alignment horizontal="center"/>
    </xf>
    <xf numFmtId="0" fontId="3" fillId="0" borderId="31" xfId="0" applyFont="1" applyBorder="1" applyAlignment="1">
      <alignment horizontal="center"/>
    </xf>
    <xf numFmtId="0" fontId="3" fillId="0" borderId="67" xfId="0" applyFont="1" applyBorder="1" applyAlignment="1">
      <alignment horizontal="center"/>
    </xf>
    <xf numFmtId="0" fontId="4" fillId="0" borderId="0" xfId="0" applyFont="1" applyFill="1" applyBorder="1" applyAlignment="1">
      <alignment wrapText="1"/>
    </xf>
    <xf numFmtId="0" fontId="0" fillId="0" borderId="0" xfId="0" applyBorder="1" applyAlignment="1">
      <alignment wrapText="1"/>
    </xf>
    <xf numFmtId="0" fontId="4" fillId="0" borderId="30" xfId="0" applyFont="1" applyFill="1" applyBorder="1" applyAlignment="1">
      <alignment horizontal="center" wrapText="1"/>
    </xf>
    <xf numFmtId="0" fontId="3" fillId="0" borderId="11" xfId="0" applyFont="1" applyBorder="1" applyAlignment="1">
      <alignment horizontal="center"/>
    </xf>
    <xf numFmtId="0" fontId="1" fillId="0" borderId="11" xfId="0" applyFont="1" applyBorder="1" applyAlignment="1">
      <alignment horizontal="left" wrapText="1"/>
    </xf>
    <xf numFmtId="0" fontId="1" fillId="0" borderId="13" xfId="0" applyFont="1" applyBorder="1" applyAlignment="1">
      <alignment horizontal="left" wrapText="1"/>
    </xf>
    <xf numFmtId="0" fontId="3" fillId="0" borderId="11" xfId="0" applyFont="1" applyBorder="1" applyAlignment="1">
      <alignment horizontal="center" wrapText="1"/>
    </xf>
    <xf numFmtId="0" fontId="3" fillId="0" borderId="13" xfId="0" applyFont="1" applyBorder="1" applyAlignment="1">
      <alignment horizontal="center" wrapText="1"/>
    </xf>
    <xf numFmtId="0" fontId="1" fillId="0" borderId="39" xfId="0" applyFont="1" applyBorder="1" applyAlignment="1">
      <alignment horizontal="center" vertical="center"/>
    </xf>
    <xf numFmtId="0" fontId="1" fillId="0" borderId="20" xfId="0" applyFont="1" applyBorder="1" applyAlignment="1">
      <alignment horizontal="center" vertical="center"/>
    </xf>
    <xf numFmtId="0" fontId="3" fillId="0" borderId="11" xfId="0" applyFont="1" applyBorder="1" applyAlignment="1">
      <alignment horizontal="center" vertical="center"/>
    </xf>
    <xf numFmtId="0" fontId="3" fillId="0" borderId="39" xfId="0" applyFont="1" applyBorder="1" applyAlignment="1">
      <alignment horizontal="center" vertical="center"/>
    </xf>
    <xf numFmtId="0" fontId="15" fillId="0" borderId="30" xfId="0" applyFont="1" applyBorder="1" applyAlignment="1">
      <alignment horizontal="center" wrapText="1"/>
    </xf>
    <xf numFmtId="0" fontId="15" fillId="0" borderId="0" xfId="0" applyFont="1" applyBorder="1" applyAlignment="1">
      <alignment horizontal="center" wrapText="1"/>
    </xf>
    <xf numFmtId="0" fontId="1" fillId="0" borderId="68" xfId="0" applyFont="1" applyBorder="1" applyAlignment="1">
      <alignment horizontal="left"/>
    </xf>
    <xf numFmtId="0" fontId="1" fillId="0" borderId="69" xfId="0" applyFont="1" applyBorder="1" applyAlignment="1">
      <alignment horizontal="left"/>
    </xf>
    <xf numFmtId="0" fontId="3" fillId="0" borderId="39" xfId="0" applyFont="1" applyBorder="1" applyAlignment="1">
      <alignment horizontal="center" wrapText="1"/>
    </xf>
    <xf numFmtId="0" fontId="1" fillId="0" borderId="20" xfId="0" applyFont="1" applyBorder="1" applyAlignment="1">
      <alignment horizontal="center"/>
    </xf>
    <xf numFmtId="0" fontId="3" fillId="0" borderId="39"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3" fillId="0" borderId="49" xfId="0" applyFont="1" applyBorder="1" applyAlignment="1">
      <alignment horizontal="center" wrapText="1"/>
    </xf>
    <xf numFmtId="0" fontId="3" fillId="0" borderId="37" xfId="0" applyFont="1" applyBorder="1" applyAlignment="1">
      <alignment horizontal="center" wrapText="1"/>
    </xf>
    <xf numFmtId="0" fontId="16" fillId="0" borderId="30" xfId="0" applyFont="1" applyBorder="1" applyAlignment="1">
      <alignment horizontal="center"/>
    </xf>
    <xf numFmtId="0" fontId="3" fillId="0" borderId="37" xfId="0" applyFont="1" applyBorder="1" applyAlignment="1">
      <alignment horizontal="center"/>
    </xf>
    <xf numFmtId="3" fontId="3" fillId="0" borderId="49" xfId="0" applyNumberFormat="1" applyFont="1" applyBorder="1" applyAlignment="1">
      <alignment horizontal="center" wrapText="1"/>
    </xf>
    <xf numFmtId="0" fontId="3" fillId="0" borderId="49" xfId="0" applyFont="1" applyFill="1" applyBorder="1" applyAlignment="1">
      <alignment horizontal="center" wrapText="1"/>
    </xf>
    <xf numFmtId="0" fontId="3" fillId="0" borderId="37" xfId="0" applyFont="1" applyFill="1" applyBorder="1" applyAlignment="1">
      <alignment horizontal="center" wrapText="1"/>
    </xf>
    <xf numFmtId="0" fontId="1" fillId="0" borderId="39" xfId="0" applyFont="1" applyBorder="1" applyAlignment="1">
      <alignment horizontal="center" wrapText="1"/>
    </xf>
    <xf numFmtId="0" fontId="1" fillId="0" borderId="20" xfId="0" applyFont="1" applyBorder="1" applyAlignment="1">
      <alignment horizontal="center" wrapText="1"/>
    </xf>
    <xf numFmtId="0" fontId="1" fillId="0" borderId="11" xfId="0" applyFont="1" applyBorder="1" applyAlignment="1">
      <alignment horizontal="center"/>
    </xf>
    <xf numFmtId="0" fontId="1" fillId="0" borderId="13" xfId="0" applyFont="1" applyBorder="1" applyAlignment="1">
      <alignment horizontal="center"/>
    </xf>
    <xf numFmtId="0" fontId="1" fillId="0" borderId="68" xfId="0" applyFont="1" applyBorder="1" applyAlignment="1">
      <alignment horizontal="left" wrapText="1"/>
    </xf>
    <xf numFmtId="0" fontId="0" fillId="0" borderId="69" xfId="0" applyBorder="1" applyAlignment="1">
      <alignment horizontal="left"/>
    </xf>
    <xf numFmtId="0" fontId="15" fillId="0" borderId="30" xfId="0" applyFont="1" applyBorder="1" applyAlignment="1">
      <alignment horizontal="center"/>
    </xf>
    <xf numFmtId="0" fontId="1" fillId="0" borderId="11" xfId="0" applyNumberFormat="1" applyFont="1" applyBorder="1" applyAlignment="1">
      <alignment horizontal="center" wrapText="1"/>
    </xf>
    <xf numFmtId="0" fontId="15" fillId="0" borderId="0" xfId="0" applyFont="1" applyFill="1" applyBorder="1" applyAlignment="1">
      <alignment horizontal="center"/>
    </xf>
    <xf numFmtId="0" fontId="16" fillId="0" borderId="0" xfId="0" applyFont="1" applyFill="1" applyBorder="1" applyAlignment="1">
      <alignment horizontal="center"/>
    </xf>
    <xf numFmtId="0" fontId="18" fillId="0" borderId="0" xfId="0" applyFont="1" applyBorder="1" applyAlignment="1" applyProtection="1">
      <alignment horizontal="center"/>
    </xf>
    <xf numFmtId="0" fontId="0" fillId="0" borderId="0" xfId="0" applyAlignment="1"/>
    <xf numFmtId="0" fontId="17" fillId="0" borderId="0" xfId="0" applyFont="1" applyBorder="1" applyAlignment="1" applyProtection="1">
      <alignment horizontal="center"/>
    </xf>
    <xf numFmtId="0" fontId="43" fillId="0" borderId="30" xfId="0" applyFont="1" applyBorder="1" applyAlignment="1" applyProtection="1">
      <alignment horizontal="left"/>
    </xf>
    <xf numFmtId="0" fontId="43" fillId="0" borderId="30" xfId="0" applyFont="1" applyBorder="1" applyAlignment="1">
      <alignment horizontal="left"/>
    </xf>
    <xf numFmtId="0" fontId="5" fillId="0" borderId="0" xfId="38" applyFont="1" applyAlignment="1">
      <alignment horizontal="center"/>
    </xf>
    <xf numFmtId="0" fontId="15" fillId="0" borderId="0" xfId="38" applyFont="1" applyAlignment="1">
      <alignment horizontal="center"/>
    </xf>
    <xf numFmtId="0" fontId="15" fillId="0" borderId="70" xfId="38" applyFont="1" applyBorder="1" applyAlignment="1">
      <alignment horizontal="center"/>
    </xf>
    <xf numFmtId="0" fontId="15" fillId="0" borderId="71" xfId="38" applyFont="1" applyBorder="1" applyAlignment="1">
      <alignment horizontal="center"/>
    </xf>
    <xf numFmtId="0" fontId="15" fillId="0" borderId="72" xfId="38" applyFont="1" applyBorder="1" applyAlignment="1">
      <alignment horizontal="center"/>
    </xf>
    <xf numFmtId="0" fontId="7" fillId="25" borderId="0" xfId="0" applyFont="1" applyFill="1" applyBorder="1" applyAlignment="1">
      <alignment horizontal="center"/>
    </xf>
    <xf numFmtId="0" fontId="14" fillId="0" borderId="0" xfId="0" applyFont="1" applyAlignment="1">
      <alignment horizontal="center"/>
    </xf>
    <xf numFmtId="0" fontId="7" fillId="0" borderId="0" xfId="0" applyFont="1" applyAlignment="1">
      <alignment horizontal="center"/>
    </xf>
    <xf numFmtId="0" fontId="7" fillId="25" borderId="0" xfId="0" applyFont="1" applyFill="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_hscollaborativesrevisedreport_CR12453" xfId="38"/>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2"/>
  <sheetViews>
    <sheetView showGridLines="0" tabSelected="1" workbookViewId="0">
      <selection activeCell="M6" sqref="M6"/>
    </sheetView>
  </sheetViews>
  <sheetFormatPr defaultRowHeight="12.75"/>
  <cols>
    <col min="2" max="2" width="4.42578125" customWidth="1"/>
    <col min="8" max="8" width="22.85546875" customWidth="1"/>
    <col min="9" max="9" width="4.42578125" style="86" customWidth="1"/>
  </cols>
  <sheetData>
    <row r="1" spans="1:9">
      <c r="A1" s="79" t="s">
        <v>135</v>
      </c>
    </row>
    <row r="2" spans="1:9" ht="12.75" customHeight="1">
      <c r="B2" s="80"/>
      <c r="C2" s="80"/>
      <c r="D2" s="80"/>
      <c r="E2" s="80"/>
      <c r="F2" s="80"/>
      <c r="G2" s="80"/>
      <c r="H2" s="1"/>
      <c r="I2" s="87"/>
    </row>
    <row r="3" spans="1:9" ht="13.5" thickBot="1">
      <c r="A3" s="78"/>
      <c r="B3" s="78"/>
      <c r="C3" s="78"/>
      <c r="D3" s="78"/>
      <c r="E3" s="78"/>
      <c r="F3" s="1"/>
      <c r="G3" s="1"/>
      <c r="H3" s="1"/>
      <c r="I3" s="87"/>
    </row>
    <row r="4" spans="1:9" ht="30" customHeight="1" thickTop="1" thickBot="1">
      <c r="A4" s="211" t="s">
        <v>111</v>
      </c>
      <c r="B4" s="211"/>
      <c r="C4" s="211"/>
      <c r="D4" s="211"/>
      <c r="E4" s="211"/>
      <c r="F4" s="211"/>
      <c r="G4" s="211"/>
      <c r="H4" s="211"/>
      <c r="I4" s="211"/>
    </row>
    <row r="5" spans="1:9" ht="13.5" thickTop="1">
      <c r="A5" s="1"/>
      <c r="B5" s="1"/>
      <c r="C5" s="1"/>
      <c r="D5" s="1"/>
      <c r="E5" s="1"/>
      <c r="F5" s="1"/>
      <c r="G5" s="1"/>
      <c r="H5" s="1"/>
      <c r="I5" s="87"/>
    </row>
    <row r="6" spans="1:9" ht="20.25">
      <c r="A6" s="213" t="s">
        <v>147</v>
      </c>
      <c r="B6" s="213"/>
      <c r="C6" s="213"/>
      <c r="D6" s="213"/>
      <c r="E6" s="213"/>
      <c r="F6" s="213"/>
      <c r="G6" s="213"/>
      <c r="H6" s="213"/>
      <c r="I6" s="213"/>
    </row>
    <row r="7" spans="1:9" ht="20.25">
      <c r="A7" s="213" t="s">
        <v>173</v>
      </c>
      <c r="B7" s="213"/>
      <c r="C7" s="213"/>
      <c r="D7" s="213"/>
      <c r="E7" s="213"/>
      <c r="F7" s="213"/>
      <c r="G7" s="213"/>
      <c r="H7" s="213"/>
      <c r="I7" s="213"/>
    </row>
    <row r="8" spans="1:9">
      <c r="A8" s="1"/>
      <c r="B8" s="1"/>
      <c r="C8" s="1"/>
      <c r="D8" s="1"/>
      <c r="E8" s="1"/>
      <c r="F8" s="1"/>
      <c r="G8" s="1"/>
      <c r="H8" s="1"/>
      <c r="I8" s="87"/>
    </row>
    <row r="9" spans="1:9" ht="20.25">
      <c r="A9" s="214" t="s">
        <v>194</v>
      </c>
      <c r="B9" s="215"/>
      <c r="C9" s="215"/>
      <c r="D9" s="215"/>
      <c r="E9" s="215"/>
      <c r="F9" s="215"/>
      <c r="G9" s="215"/>
      <c r="H9" s="215"/>
      <c r="I9" s="215"/>
    </row>
    <row r="10" spans="1:9">
      <c r="A10" s="1"/>
      <c r="B10" s="1"/>
      <c r="C10" s="1"/>
      <c r="D10" s="1"/>
      <c r="E10" s="1"/>
      <c r="F10" s="1"/>
      <c r="G10" s="1"/>
      <c r="H10" s="1"/>
      <c r="I10" s="87"/>
    </row>
    <row r="11" spans="1:9">
      <c r="A11" s="81"/>
      <c r="B11" s="81"/>
      <c r="C11" s="81"/>
      <c r="D11" s="81"/>
      <c r="E11" s="81"/>
      <c r="F11" s="81"/>
      <c r="G11" s="81"/>
      <c r="H11" s="81"/>
      <c r="I11" s="87"/>
    </row>
    <row r="12" spans="1:9" ht="20.25" customHeight="1">
      <c r="A12" s="81"/>
      <c r="B12" s="81"/>
      <c r="C12" s="82" t="s">
        <v>112</v>
      </c>
      <c r="D12" s="83"/>
      <c r="E12" s="83"/>
      <c r="F12" s="83"/>
      <c r="G12" s="83"/>
      <c r="H12" s="212" t="s">
        <v>113</v>
      </c>
      <c r="I12" s="212"/>
    </row>
    <row r="13" spans="1:9">
      <c r="A13" s="81"/>
      <c r="B13" s="81"/>
      <c r="C13" s="81"/>
      <c r="D13" s="81"/>
      <c r="E13" s="81"/>
      <c r="F13" s="81"/>
      <c r="G13" s="81"/>
      <c r="H13" s="81"/>
      <c r="I13" s="87"/>
    </row>
    <row r="14" spans="1:9">
      <c r="A14" s="81"/>
      <c r="B14" s="81"/>
      <c r="C14" s="84" t="s">
        <v>115</v>
      </c>
      <c r="D14" s="84"/>
      <c r="E14" s="84"/>
      <c r="F14" s="84"/>
      <c r="G14" s="84"/>
      <c r="H14" s="84"/>
      <c r="I14" s="84">
        <v>1</v>
      </c>
    </row>
    <row r="15" spans="1:9">
      <c r="A15" s="81"/>
      <c r="B15" s="81"/>
      <c r="C15" s="84"/>
      <c r="D15" s="84"/>
      <c r="E15" s="84"/>
      <c r="F15" s="84"/>
      <c r="G15" s="84"/>
      <c r="H15" s="84"/>
      <c r="I15" s="84"/>
    </row>
    <row r="16" spans="1:9">
      <c r="A16" s="81"/>
      <c r="B16" s="81"/>
      <c r="C16" s="84" t="s">
        <v>148</v>
      </c>
      <c r="D16" s="84"/>
      <c r="E16" s="84"/>
      <c r="F16" s="84"/>
      <c r="G16" s="84"/>
      <c r="H16" s="84"/>
      <c r="I16" s="84">
        <v>2</v>
      </c>
    </row>
    <row r="17" spans="1:9">
      <c r="A17" s="81"/>
      <c r="B17" s="81"/>
      <c r="C17" s="84"/>
      <c r="D17" s="84"/>
      <c r="E17" s="84"/>
      <c r="F17" s="84"/>
      <c r="G17" s="84"/>
      <c r="H17" s="84"/>
      <c r="I17" s="84"/>
    </row>
    <row r="18" spans="1:9">
      <c r="A18" s="81"/>
      <c r="B18" s="81"/>
      <c r="C18" s="84" t="s">
        <v>142</v>
      </c>
      <c r="D18" s="84"/>
      <c r="E18" s="84"/>
      <c r="F18" s="84"/>
      <c r="G18" s="84"/>
      <c r="H18" s="84"/>
      <c r="I18" s="84">
        <v>3</v>
      </c>
    </row>
    <row r="19" spans="1:9">
      <c r="A19" s="81"/>
      <c r="B19" s="81"/>
      <c r="C19" s="84"/>
      <c r="D19" s="84"/>
      <c r="E19" s="84"/>
      <c r="F19" s="84"/>
      <c r="G19" s="84"/>
      <c r="H19" s="84"/>
      <c r="I19" s="84"/>
    </row>
    <row r="20" spans="1:9">
      <c r="A20" s="81"/>
      <c r="B20" s="81"/>
      <c r="C20" s="84" t="s">
        <v>117</v>
      </c>
      <c r="D20" s="81"/>
      <c r="E20" s="81"/>
      <c r="F20" s="81"/>
      <c r="G20" s="81"/>
      <c r="H20" s="81"/>
      <c r="I20" s="84">
        <v>4</v>
      </c>
    </row>
    <row r="21" spans="1:9" ht="12.75" customHeight="1">
      <c r="A21" s="81"/>
      <c r="B21" s="81"/>
    </row>
    <row r="22" spans="1:9">
      <c r="A22" s="81"/>
      <c r="B22" s="81"/>
      <c r="C22" s="84" t="s">
        <v>116</v>
      </c>
      <c r="D22" s="84"/>
      <c r="E22" s="84"/>
      <c r="F22" s="84"/>
      <c r="G22" s="84"/>
      <c r="H22" s="84"/>
      <c r="I22" s="84">
        <v>5</v>
      </c>
    </row>
    <row r="23" spans="1:9" ht="12.75" customHeight="1">
      <c r="A23" s="81"/>
      <c r="B23" s="81"/>
      <c r="C23" s="81"/>
      <c r="D23" s="81"/>
      <c r="E23" s="81"/>
      <c r="F23" s="81"/>
      <c r="G23" s="81"/>
      <c r="H23" s="81"/>
      <c r="I23" s="81"/>
    </row>
    <row r="24" spans="1:9">
      <c r="A24" s="81"/>
      <c r="B24" s="81"/>
      <c r="C24" s="84" t="s">
        <v>118</v>
      </c>
      <c r="D24" s="84"/>
      <c r="E24" s="84"/>
      <c r="F24" s="81"/>
      <c r="G24" s="81"/>
      <c r="H24" s="81"/>
      <c r="I24" s="84">
        <v>6</v>
      </c>
    </row>
    <row r="25" spans="1:9">
      <c r="A25" s="81"/>
      <c r="B25" s="81"/>
      <c r="C25" s="81"/>
      <c r="D25" s="81"/>
      <c r="E25" s="81"/>
      <c r="F25" s="81"/>
      <c r="G25" s="81"/>
      <c r="H25" s="81"/>
      <c r="I25" s="84"/>
    </row>
    <row r="26" spans="1:9">
      <c r="A26" s="81"/>
      <c r="B26" s="81"/>
      <c r="C26" s="84" t="s">
        <v>119</v>
      </c>
      <c r="D26" s="81"/>
      <c r="E26" s="81"/>
      <c r="F26" s="81"/>
      <c r="G26" s="81"/>
      <c r="H26" s="81"/>
      <c r="I26" s="84">
        <v>7</v>
      </c>
    </row>
    <row r="27" spans="1:9">
      <c r="A27" s="81"/>
      <c r="B27" s="81"/>
      <c r="C27" s="81"/>
      <c r="D27" s="81"/>
      <c r="E27" s="81"/>
      <c r="F27" s="81"/>
      <c r="G27" s="81"/>
      <c r="H27" s="81"/>
      <c r="I27" s="84"/>
    </row>
    <row r="28" spans="1:9">
      <c r="A28" s="81"/>
      <c r="B28" s="81"/>
      <c r="C28" s="84" t="s">
        <v>120</v>
      </c>
      <c r="D28" s="81"/>
      <c r="E28" s="81"/>
      <c r="F28" s="81"/>
      <c r="G28" s="81"/>
      <c r="H28" s="81"/>
      <c r="I28" s="84">
        <v>8</v>
      </c>
    </row>
    <row r="29" spans="1:9">
      <c r="A29" s="81"/>
      <c r="B29" s="81"/>
      <c r="C29" s="81"/>
      <c r="D29" s="81"/>
      <c r="E29" s="81"/>
      <c r="F29" s="81"/>
      <c r="G29" s="81"/>
      <c r="H29" s="81"/>
      <c r="I29" s="84"/>
    </row>
    <row r="30" spans="1:9">
      <c r="A30" s="81"/>
      <c r="B30" s="81"/>
      <c r="C30" s="84" t="s">
        <v>128</v>
      </c>
      <c r="D30" s="81"/>
      <c r="E30" s="81"/>
      <c r="F30" s="81"/>
      <c r="G30" s="81"/>
      <c r="H30" s="81"/>
      <c r="I30" s="84">
        <v>9</v>
      </c>
    </row>
    <row r="31" spans="1:9">
      <c r="A31" s="81"/>
      <c r="B31" s="81"/>
      <c r="C31" s="81"/>
      <c r="D31" s="81"/>
      <c r="E31" s="81"/>
      <c r="F31" s="81"/>
      <c r="G31" s="81"/>
      <c r="H31" s="81"/>
      <c r="I31" s="81"/>
    </row>
    <row r="32" spans="1:9">
      <c r="A32" s="81"/>
      <c r="B32" s="81"/>
      <c r="C32" s="84" t="s">
        <v>121</v>
      </c>
      <c r="D32" s="81"/>
      <c r="E32" s="81"/>
      <c r="F32" s="81"/>
      <c r="G32" s="81"/>
      <c r="H32" s="81"/>
      <c r="I32" s="84">
        <v>10</v>
      </c>
    </row>
    <row r="33" spans="1:9">
      <c r="A33" s="81"/>
      <c r="B33" s="81"/>
      <c r="C33" s="81"/>
      <c r="D33" s="81"/>
      <c r="E33" s="81"/>
      <c r="F33" s="81"/>
      <c r="G33" s="81"/>
      <c r="H33" s="81"/>
      <c r="I33" s="81"/>
    </row>
    <row r="34" spans="1:9">
      <c r="A34" s="81"/>
      <c r="B34" s="81"/>
      <c r="C34" s="84" t="s">
        <v>134</v>
      </c>
      <c r="D34" s="81"/>
      <c r="E34" s="81"/>
      <c r="F34" s="81"/>
      <c r="G34" s="81"/>
      <c r="H34" s="81"/>
      <c r="I34" s="84">
        <v>11</v>
      </c>
    </row>
    <row r="35" spans="1:9">
      <c r="A35" s="81"/>
      <c r="B35" s="81"/>
      <c r="C35" s="84"/>
      <c r="D35" s="81"/>
      <c r="E35" s="81"/>
      <c r="F35" s="81"/>
      <c r="G35" s="81"/>
      <c r="H35" s="81"/>
      <c r="I35" s="84"/>
    </row>
    <row r="36" spans="1:9">
      <c r="A36" s="81"/>
      <c r="B36" s="81"/>
      <c r="C36" s="85" t="s">
        <v>122</v>
      </c>
      <c r="D36" s="85"/>
      <c r="E36" s="85"/>
      <c r="F36" s="85"/>
      <c r="G36" s="85"/>
      <c r="H36" s="85"/>
      <c r="I36" s="84">
        <v>12</v>
      </c>
    </row>
    <row r="37" spans="1:9">
      <c r="A37" s="81"/>
      <c r="B37" s="81"/>
      <c r="C37" s="81"/>
      <c r="D37" s="81"/>
      <c r="E37" s="81"/>
      <c r="F37" s="81"/>
      <c r="G37" s="81"/>
      <c r="H37" s="81"/>
      <c r="I37" s="81"/>
    </row>
    <row r="38" spans="1:9">
      <c r="A38" s="81"/>
      <c r="B38" s="81"/>
      <c r="C38" s="84" t="s">
        <v>114</v>
      </c>
      <c r="D38" s="81"/>
      <c r="E38" s="81"/>
      <c r="F38" s="81"/>
      <c r="G38" s="81"/>
      <c r="H38" s="81"/>
      <c r="I38" s="84">
        <v>13</v>
      </c>
    </row>
    <row r="39" spans="1:9">
      <c r="A39" s="81"/>
      <c r="B39" s="81"/>
      <c r="C39" s="81"/>
      <c r="D39" s="81"/>
      <c r="E39" s="81"/>
      <c r="F39" s="81"/>
      <c r="G39" s="81"/>
      <c r="H39" s="81"/>
      <c r="I39" s="87"/>
    </row>
    <row r="40" spans="1:9">
      <c r="A40" s="81"/>
      <c r="B40" s="81"/>
      <c r="C40" s="81"/>
      <c r="D40" s="81"/>
      <c r="E40" s="81"/>
      <c r="F40" s="81"/>
      <c r="G40" s="81"/>
      <c r="H40" s="81"/>
      <c r="I40" s="87"/>
    </row>
    <row r="41" spans="1:9">
      <c r="A41" s="81"/>
      <c r="B41" s="81"/>
      <c r="C41" s="81"/>
      <c r="D41" s="81"/>
      <c r="E41" s="81"/>
      <c r="F41" s="81"/>
      <c r="G41" s="81"/>
      <c r="H41" s="81"/>
      <c r="I41" s="87"/>
    </row>
    <row r="42" spans="1:9">
      <c r="A42" s="81"/>
      <c r="B42" s="81"/>
      <c r="C42" s="81"/>
      <c r="D42" s="81"/>
      <c r="E42" s="81"/>
      <c r="F42" s="81"/>
      <c r="G42" s="81"/>
      <c r="H42" s="81"/>
      <c r="I42" s="87"/>
    </row>
  </sheetData>
  <mergeCells count="5">
    <mergeCell ref="A4:I4"/>
    <mergeCell ref="H12:I12"/>
    <mergeCell ref="A7:I7"/>
    <mergeCell ref="A6:I6"/>
    <mergeCell ref="A9:I9"/>
  </mergeCells>
  <phoneticPr fontId="0" type="noConversion"/>
  <printOptions horizontalCentered="1"/>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heetViews>
  <sheetFormatPr defaultRowHeight="12.75"/>
  <cols>
    <col min="1" max="1" width="22.28515625" customWidth="1"/>
    <col min="2" max="2" width="10.7109375" customWidth="1"/>
    <col min="3" max="3" width="13.5703125" customWidth="1"/>
    <col min="4" max="4" width="15" customWidth="1"/>
    <col min="5" max="5" width="15.5703125" customWidth="1"/>
  </cols>
  <sheetData>
    <row r="1" spans="1:8" ht="12.75" customHeight="1">
      <c r="A1" s="171" t="s">
        <v>185</v>
      </c>
      <c r="B1" s="90"/>
      <c r="C1" s="90"/>
      <c r="D1" s="75"/>
      <c r="E1" s="75"/>
    </row>
    <row r="2" spans="1:8">
      <c r="A2" s="225" t="s">
        <v>111</v>
      </c>
      <c r="B2" s="225"/>
      <c r="C2" s="225"/>
      <c r="D2" s="225"/>
      <c r="E2" s="225"/>
      <c r="F2" s="1"/>
    </row>
    <row r="3" spans="1:8" ht="16.5" customHeight="1">
      <c r="A3" s="226" t="s">
        <v>124</v>
      </c>
      <c r="B3" s="226"/>
      <c r="C3" s="226"/>
      <c r="D3" s="226"/>
      <c r="E3" s="226"/>
      <c r="F3" s="1"/>
    </row>
    <row r="4" spans="1:8" ht="15" customHeight="1">
      <c r="A4" s="290" t="s">
        <v>173</v>
      </c>
      <c r="B4" s="291"/>
      <c r="C4" s="291"/>
      <c r="D4" s="291"/>
      <c r="E4" s="291"/>
      <c r="F4" s="1"/>
    </row>
    <row r="5" spans="1:8" ht="57" customHeight="1" thickBot="1">
      <c r="A5" s="94" t="s">
        <v>76</v>
      </c>
      <c r="B5" s="38" t="s">
        <v>36</v>
      </c>
      <c r="C5" s="40" t="s">
        <v>59</v>
      </c>
      <c r="D5" s="40" t="s">
        <v>126</v>
      </c>
      <c r="E5" s="40" t="s">
        <v>127</v>
      </c>
      <c r="H5" s="73"/>
    </row>
    <row r="6" spans="1:8" ht="15.75" customHeight="1" thickTop="1">
      <c r="A6" s="3" t="s">
        <v>5</v>
      </c>
      <c r="B6" s="19">
        <v>0</v>
      </c>
      <c r="C6" s="19">
        <v>0</v>
      </c>
      <c r="D6" s="19">
        <v>0</v>
      </c>
      <c r="E6" s="19">
        <v>0</v>
      </c>
      <c r="G6" s="8"/>
      <c r="H6" s="8"/>
    </row>
    <row r="7" spans="1:8" ht="15.75" customHeight="1">
      <c r="A7" s="3" t="s">
        <v>6</v>
      </c>
      <c r="B7" s="19">
        <v>779</v>
      </c>
      <c r="C7" s="19">
        <v>401</v>
      </c>
      <c r="D7" s="19">
        <v>1180</v>
      </c>
      <c r="E7" s="19">
        <v>962</v>
      </c>
      <c r="G7" s="8"/>
      <c r="H7" s="8"/>
    </row>
    <row r="8" spans="1:8" ht="15.75" customHeight="1">
      <c r="A8" s="3" t="s">
        <v>7</v>
      </c>
      <c r="B8" s="19">
        <v>763</v>
      </c>
      <c r="C8" s="19">
        <v>488</v>
      </c>
      <c r="D8" s="19">
        <v>1251</v>
      </c>
      <c r="E8" s="19">
        <v>1026</v>
      </c>
      <c r="G8" s="8"/>
      <c r="H8" s="8"/>
    </row>
    <row r="9" spans="1:8" ht="15.75" customHeight="1">
      <c r="A9" s="3" t="s">
        <v>8</v>
      </c>
      <c r="B9" s="19">
        <v>946</v>
      </c>
      <c r="C9" s="19">
        <v>491</v>
      </c>
      <c r="D9" s="19">
        <v>1437</v>
      </c>
      <c r="E9" s="19">
        <v>1153</v>
      </c>
      <c r="G9" s="8"/>
      <c r="H9" s="8"/>
    </row>
    <row r="10" spans="1:8" ht="15.75" customHeight="1">
      <c r="A10" s="3" t="s">
        <v>9</v>
      </c>
      <c r="B10" s="19">
        <v>1164</v>
      </c>
      <c r="C10" s="19">
        <v>592</v>
      </c>
      <c r="D10" s="19">
        <v>1756</v>
      </c>
      <c r="E10" s="19">
        <v>1430</v>
      </c>
      <c r="G10" s="8"/>
      <c r="H10" s="8"/>
    </row>
    <row r="11" spans="1:8" ht="15.75" customHeight="1">
      <c r="A11" s="3" t="s">
        <v>10</v>
      </c>
      <c r="B11" s="19">
        <v>2988</v>
      </c>
      <c r="C11" s="19">
        <v>1148</v>
      </c>
      <c r="D11" s="19">
        <v>4136</v>
      </c>
      <c r="E11" s="19">
        <v>3377</v>
      </c>
      <c r="G11" s="8"/>
      <c r="H11" s="8"/>
    </row>
    <row r="12" spans="1:8" ht="15.75" customHeight="1">
      <c r="A12" s="3" t="s">
        <v>167</v>
      </c>
      <c r="B12" s="16">
        <v>126</v>
      </c>
      <c r="C12" s="16">
        <v>29</v>
      </c>
      <c r="D12" s="16">
        <v>155</v>
      </c>
      <c r="E12" s="16">
        <v>144</v>
      </c>
      <c r="G12" s="8"/>
      <c r="H12" s="8"/>
    </row>
    <row r="13" spans="1:8" ht="15.75" customHeight="1">
      <c r="A13" s="3" t="s">
        <v>11</v>
      </c>
      <c r="B13" s="16">
        <v>738</v>
      </c>
      <c r="C13" s="16">
        <v>277</v>
      </c>
      <c r="D13" s="16">
        <v>1015</v>
      </c>
      <c r="E13" s="16">
        <v>859</v>
      </c>
      <c r="G13" s="8"/>
      <c r="H13" s="8"/>
    </row>
    <row r="14" spans="1:8" ht="15.75" customHeight="1">
      <c r="A14" s="3" t="s">
        <v>149</v>
      </c>
      <c r="B14" s="16">
        <v>1027</v>
      </c>
      <c r="C14" s="16">
        <v>385</v>
      </c>
      <c r="D14" s="16">
        <v>1412</v>
      </c>
      <c r="E14" s="16">
        <v>1201</v>
      </c>
      <c r="G14" s="8"/>
      <c r="H14" s="8"/>
    </row>
    <row r="15" spans="1:8" ht="15.75" customHeight="1">
      <c r="A15" s="3" t="s">
        <v>160</v>
      </c>
      <c r="B15" s="16">
        <v>782</v>
      </c>
      <c r="C15" s="16">
        <v>543</v>
      </c>
      <c r="D15" s="16">
        <v>1325</v>
      </c>
      <c r="E15" s="16">
        <v>1083</v>
      </c>
      <c r="G15" s="8"/>
      <c r="H15" s="8"/>
    </row>
    <row r="16" spans="1:8" ht="15.75" customHeight="1">
      <c r="A16" s="3" t="s">
        <v>12</v>
      </c>
      <c r="B16" s="16">
        <v>1392</v>
      </c>
      <c r="C16" s="16">
        <v>609</v>
      </c>
      <c r="D16" s="16">
        <v>2001</v>
      </c>
      <c r="E16" s="16">
        <v>1775</v>
      </c>
      <c r="G16" s="8"/>
      <c r="H16" s="8"/>
    </row>
    <row r="17" spans="1:8" ht="15.75" customHeight="1">
      <c r="A17" s="3" t="s">
        <v>13</v>
      </c>
      <c r="B17" s="16">
        <v>596</v>
      </c>
      <c r="C17" s="16">
        <v>328</v>
      </c>
      <c r="D17" s="16">
        <v>924</v>
      </c>
      <c r="E17" s="16">
        <v>758</v>
      </c>
      <c r="G17" s="8"/>
      <c r="H17" s="8"/>
    </row>
    <row r="18" spans="1:8" ht="15.75" customHeight="1">
      <c r="A18" s="3" t="s">
        <v>14</v>
      </c>
      <c r="B18" s="16">
        <v>604</v>
      </c>
      <c r="C18" s="16">
        <v>233</v>
      </c>
      <c r="D18" s="16">
        <v>837</v>
      </c>
      <c r="E18" s="16">
        <v>687</v>
      </c>
      <c r="G18" s="8"/>
      <c r="H18" s="8"/>
    </row>
    <row r="19" spans="1:8" ht="15.75" customHeight="1">
      <c r="A19" s="3" t="s">
        <v>161</v>
      </c>
      <c r="B19" s="16">
        <v>69</v>
      </c>
      <c r="C19" s="16">
        <v>19</v>
      </c>
      <c r="D19" s="16">
        <v>88</v>
      </c>
      <c r="E19" s="16">
        <v>76</v>
      </c>
      <c r="G19" s="8"/>
      <c r="H19" s="8"/>
    </row>
    <row r="20" spans="1:8" ht="15.75" customHeight="1">
      <c r="A20" s="3" t="s">
        <v>15</v>
      </c>
      <c r="B20" s="16">
        <v>222</v>
      </c>
      <c r="C20" s="16">
        <v>100</v>
      </c>
      <c r="D20" s="16">
        <v>322</v>
      </c>
      <c r="E20" s="16">
        <v>275</v>
      </c>
      <c r="G20" s="8"/>
      <c r="H20" s="8"/>
    </row>
    <row r="21" spans="1:8" ht="15.75" customHeight="1">
      <c r="A21" s="3" t="s">
        <v>16</v>
      </c>
      <c r="B21" s="16">
        <v>582</v>
      </c>
      <c r="C21" s="16">
        <v>201</v>
      </c>
      <c r="D21" s="16">
        <v>783</v>
      </c>
      <c r="E21" s="16">
        <v>725</v>
      </c>
      <c r="G21" s="8"/>
      <c r="H21" s="8"/>
    </row>
    <row r="22" spans="1:8" ht="15.75" customHeight="1">
      <c r="A22" s="3" t="s">
        <v>17</v>
      </c>
      <c r="B22" s="16">
        <v>99</v>
      </c>
      <c r="C22" s="16">
        <v>76</v>
      </c>
      <c r="D22" s="16">
        <v>175</v>
      </c>
      <c r="E22" s="16">
        <v>142</v>
      </c>
      <c r="G22" s="8"/>
      <c r="H22" s="8"/>
    </row>
    <row r="23" spans="1:8" ht="15.75" customHeight="1">
      <c r="A23" s="3" t="s">
        <v>18</v>
      </c>
      <c r="B23" s="16">
        <v>212</v>
      </c>
      <c r="C23" s="16">
        <v>123</v>
      </c>
      <c r="D23" s="16">
        <v>335</v>
      </c>
      <c r="E23" s="16">
        <v>283</v>
      </c>
      <c r="G23" s="8"/>
      <c r="H23" s="8"/>
    </row>
    <row r="24" spans="1:8" ht="15.75" customHeight="1">
      <c r="A24" s="3" t="s">
        <v>155</v>
      </c>
      <c r="B24" s="16">
        <v>919</v>
      </c>
      <c r="C24" s="16">
        <v>410</v>
      </c>
      <c r="D24" s="16">
        <v>1329</v>
      </c>
      <c r="E24" s="16">
        <v>1074</v>
      </c>
      <c r="G24" s="8"/>
      <c r="H24" s="8"/>
    </row>
    <row r="25" spans="1:8" ht="15.75" customHeight="1">
      <c r="A25" s="3" t="s">
        <v>170</v>
      </c>
      <c r="B25" s="16">
        <v>395</v>
      </c>
      <c r="C25" s="16">
        <v>146</v>
      </c>
      <c r="D25" s="16">
        <v>541</v>
      </c>
      <c r="E25" s="16">
        <v>493</v>
      </c>
      <c r="G25" s="8"/>
      <c r="H25" s="8"/>
    </row>
    <row r="26" spans="1:8" ht="15.75" customHeight="1">
      <c r="A26" s="3" t="s">
        <v>19</v>
      </c>
      <c r="B26" s="16">
        <v>1596</v>
      </c>
      <c r="C26" s="16">
        <v>612</v>
      </c>
      <c r="D26" s="16">
        <v>2208</v>
      </c>
      <c r="E26" s="16">
        <v>1791</v>
      </c>
      <c r="G26" s="8"/>
      <c r="H26" s="8"/>
    </row>
    <row r="27" spans="1:8" ht="15.75" customHeight="1" thickBot="1">
      <c r="A27" s="3" t="s">
        <v>156</v>
      </c>
      <c r="B27" s="16">
        <v>375</v>
      </c>
      <c r="C27" s="16">
        <v>155</v>
      </c>
      <c r="D27" s="16">
        <v>530</v>
      </c>
      <c r="E27" s="16">
        <v>447</v>
      </c>
      <c r="G27" s="8"/>
      <c r="H27" s="8"/>
    </row>
    <row r="28" spans="1:8" ht="15.75" customHeight="1" thickBot="1">
      <c r="A28" s="91" t="s">
        <v>48</v>
      </c>
      <c r="B28" s="2">
        <f>SUM(B6:B27)</f>
        <v>16374</v>
      </c>
      <c r="C28" s="2">
        <f>SUM(C6:C27)</f>
        <v>7366</v>
      </c>
      <c r="D28" s="2">
        <f>SUM(D6:D27)</f>
        <v>23740</v>
      </c>
      <c r="E28" s="2">
        <f>SUM(E6:E27)</f>
        <v>19761</v>
      </c>
      <c r="G28" s="8"/>
      <c r="H28" s="8"/>
    </row>
    <row r="29" spans="1:8" ht="15.75" customHeight="1" thickBot="1">
      <c r="A29" s="115" t="s">
        <v>49</v>
      </c>
      <c r="B29" s="19">
        <v>246</v>
      </c>
      <c r="C29" s="19">
        <v>259</v>
      </c>
      <c r="D29" s="19">
        <v>505</v>
      </c>
      <c r="E29" s="19">
        <v>386</v>
      </c>
      <c r="G29" s="8"/>
      <c r="H29" s="8"/>
    </row>
    <row r="30" spans="1:8" ht="15.75" customHeight="1" thickBot="1">
      <c r="A30" s="91" t="s">
        <v>50</v>
      </c>
      <c r="B30" s="2">
        <f>SUM(B29:B29)</f>
        <v>246</v>
      </c>
      <c r="C30" s="2">
        <f>SUM(C29:C29)</f>
        <v>259</v>
      </c>
      <c r="D30" s="2">
        <f>SUM(D29:D29)</f>
        <v>505</v>
      </c>
      <c r="E30" s="2">
        <f>SUM(E29:E29)</f>
        <v>386</v>
      </c>
      <c r="G30" s="8"/>
      <c r="H30" s="8"/>
    </row>
    <row r="31" spans="1:8" ht="15.75" customHeight="1">
      <c r="A31" s="98" t="s">
        <v>20</v>
      </c>
      <c r="B31" s="176">
        <f>B28+B30</f>
        <v>16620</v>
      </c>
      <c r="C31" s="176">
        <f>C28+C30</f>
        <v>7625</v>
      </c>
      <c r="D31" s="176">
        <f>D28+D30</f>
        <v>24245</v>
      </c>
      <c r="E31" s="176">
        <f>E28+E30</f>
        <v>20147</v>
      </c>
      <c r="G31" s="8"/>
      <c r="H31" s="8"/>
    </row>
    <row r="32" spans="1:8">
      <c r="B32" s="8"/>
      <c r="C32" s="8"/>
      <c r="D32" s="8"/>
      <c r="E32" s="8"/>
      <c r="G32" s="8"/>
      <c r="H32" s="8"/>
    </row>
  </sheetData>
  <mergeCells count="3">
    <mergeCell ref="A2:E2"/>
    <mergeCell ref="A3:E3"/>
    <mergeCell ref="A4:E4"/>
  </mergeCells>
  <phoneticPr fontId="0" type="noConversion"/>
  <printOptions horizontalCentered="1"/>
  <pageMargins left="0.5" right="0.5" top="0.75" bottom="0.5" header="0.5" footer="0.25"/>
  <pageSetup scale="96" orientation="portrait" r:id="rId1"/>
  <headerFooter alignWithMargins="0">
    <oddFooter>&amp;LPage 9&amp;R&amp;F/&amp;A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workbookViewId="0"/>
  </sheetViews>
  <sheetFormatPr defaultColWidth="14.7109375" defaultRowHeight="12.75"/>
  <cols>
    <col min="1" max="1" width="20" style="10" customWidth="1"/>
    <col min="2" max="2" width="7.85546875" style="10" customWidth="1"/>
    <col min="3" max="3" width="5.85546875" style="10" customWidth="1"/>
    <col min="4" max="4" width="8.7109375" style="10" customWidth="1"/>
    <col min="5" max="5" width="10.7109375" style="10" bestFit="1" customWidth="1"/>
    <col min="6" max="6" width="7.5703125" style="10" customWidth="1"/>
    <col min="7" max="7" width="5.85546875" style="10" customWidth="1"/>
    <col min="8" max="8" width="8.5703125" style="10" bestFit="1" customWidth="1"/>
    <col min="9" max="9" width="7.7109375" style="10" bestFit="1" customWidth="1"/>
    <col min="10" max="10" width="15.5703125" style="10" customWidth="1"/>
    <col min="11" max="16384" width="14.7109375" style="10"/>
  </cols>
  <sheetData>
    <row r="1" spans="1:12" ht="12.75" customHeight="1">
      <c r="A1" s="171" t="s">
        <v>174</v>
      </c>
      <c r="B1" s="171"/>
      <c r="C1" s="171"/>
      <c r="D1" s="171"/>
      <c r="E1" s="76"/>
      <c r="F1" s="76"/>
      <c r="G1" s="76"/>
      <c r="H1" s="76"/>
      <c r="I1" s="76"/>
    </row>
    <row r="2" spans="1:12" ht="17.25" customHeight="1">
      <c r="A2" s="292" t="s">
        <v>111</v>
      </c>
      <c r="B2" s="292"/>
      <c r="C2" s="292"/>
      <c r="D2" s="292"/>
      <c r="E2" s="292"/>
      <c r="F2" s="292"/>
      <c r="G2" s="292"/>
      <c r="H2" s="292"/>
      <c r="I2" s="292"/>
      <c r="J2" s="293"/>
    </row>
    <row r="3" spans="1:12" ht="16.5" customHeight="1">
      <c r="A3" s="294" t="s">
        <v>171</v>
      </c>
      <c r="B3" s="294"/>
      <c r="C3" s="294"/>
      <c r="D3" s="294"/>
      <c r="E3" s="294"/>
      <c r="F3" s="294"/>
      <c r="G3" s="294"/>
      <c r="H3" s="294"/>
      <c r="I3" s="294"/>
      <c r="J3" s="293"/>
    </row>
    <row r="4" spans="1:12" ht="16.5" customHeight="1">
      <c r="A4" s="294" t="s">
        <v>178</v>
      </c>
      <c r="B4" s="294"/>
      <c r="C4" s="294"/>
      <c r="D4" s="294"/>
      <c r="E4" s="294"/>
      <c r="F4" s="294"/>
      <c r="G4" s="294"/>
      <c r="H4" s="294"/>
      <c r="I4" s="294"/>
      <c r="J4" s="294"/>
    </row>
    <row r="5" spans="1:12" ht="15" customHeight="1">
      <c r="A5" s="295" t="s">
        <v>182</v>
      </c>
      <c r="B5" s="295"/>
      <c r="C5" s="295"/>
      <c r="D5" s="295"/>
      <c r="E5" s="295"/>
      <c r="F5" s="295"/>
      <c r="G5" s="295"/>
      <c r="H5" s="295"/>
      <c r="I5" s="295"/>
      <c r="J5" s="296"/>
    </row>
    <row r="6" spans="1:12" ht="59.25" customHeight="1" thickBot="1">
      <c r="A6" s="95" t="s">
        <v>76</v>
      </c>
      <c r="B6" s="41" t="s">
        <v>39</v>
      </c>
      <c r="C6" s="41" t="s">
        <v>52</v>
      </c>
      <c r="D6" s="42" t="s">
        <v>85</v>
      </c>
      <c r="E6" s="42" t="s">
        <v>141</v>
      </c>
      <c r="F6" s="43" t="s">
        <v>40</v>
      </c>
      <c r="G6" s="41" t="s">
        <v>41</v>
      </c>
      <c r="H6" s="42" t="s">
        <v>139</v>
      </c>
      <c r="I6" s="42" t="s">
        <v>140</v>
      </c>
      <c r="J6" s="40" t="s">
        <v>138</v>
      </c>
    </row>
    <row r="7" spans="1:12" ht="15.75" customHeight="1" thickTop="1">
      <c r="A7" s="3" t="s">
        <v>5</v>
      </c>
      <c r="B7" s="32">
        <v>3006</v>
      </c>
      <c r="C7" s="32">
        <v>0</v>
      </c>
      <c r="D7" s="32">
        <v>217</v>
      </c>
      <c r="E7" s="32">
        <v>0</v>
      </c>
      <c r="F7" s="32">
        <v>1705</v>
      </c>
      <c r="G7" s="32">
        <v>0</v>
      </c>
      <c r="H7" s="32">
        <v>77</v>
      </c>
      <c r="I7" s="32">
        <v>0</v>
      </c>
      <c r="J7" s="20">
        <v>3425</v>
      </c>
      <c r="K7" s="74"/>
      <c r="L7" s="74"/>
    </row>
    <row r="8" spans="1:12" ht="15.75" customHeight="1">
      <c r="A8" s="3" t="s">
        <v>6</v>
      </c>
      <c r="B8" s="30">
        <v>2614</v>
      </c>
      <c r="C8" s="30">
        <v>0</v>
      </c>
      <c r="D8" s="30">
        <v>172</v>
      </c>
      <c r="E8" s="30">
        <v>0</v>
      </c>
      <c r="F8" s="31">
        <v>2689</v>
      </c>
      <c r="G8" s="30">
        <v>0</v>
      </c>
      <c r="H8" s="30">
        <v>85</v>
      </c>
      <c r="I8" s="30">
        <v>0</v>
      </c>
      <c r="J8" s="4">
        <v>3756</v>
      </c>
      <c r="K8" s="74"/>
      <c r="L8" s="74"/>
    </row>
    <row r="9" spans="1:12" ht="15.75" customHeight="1">
      <c r="A9" s="3" t="s">
        <v>7</v>
      </c>
      <c r="B9" s="30">
        <v>3908</v>
      </c>
      <c r="C9" s="30">
        <v>143</v>
      </c>
      <c r="D9" s="30">
        <v>35</v>
      </c>
      <c r="E9" s="30">
        <v>5</v>
      </c>
      <c r="F9" s="31">
        <v>2645</v>
      </c>
      <c r="G9" s="30">
        <v>0</v>
      </c>
      <c r="H9" s="30">
        <v>2</v>
      </c>
      <c r="I9" s="30">
        <v>0</v>
      </c>
      <c r="J9" s="4">
        <v>4427</v>
      </c>
      <c r="K9" s="74"/>
      <c r="L9" s="74"/>
    </row>
    <row r="10" spans="1:12" ht="15.75" customHeight="1">
      <c r="A10" s="3" t="s">
        <v>8</v>
      </c>
      <c r="B10" s="30">
        <v>3502</v>
      </c>
      <c r="C10" s="30">
        <v>0</v>
      </c>
      <c r="D10" s="30">
        <v>665</v>
      </c>
      <c r="E10" s="30">
        <v>0</v>
      </c>
      <c r="F10" s="31">
        <v>1744</v>
      </c>
      <c r="G10" s="30">
        <v>0</v>
      </c>
      <c r="H10" s="30">
        <v>97</v>
      </c>
      <c r="I10" s="30">
        <v>0</v>
      </c>
      <c r="J10" s="4">
        <v>4248</v>
      </c>
      <c r="K10" s="74"/>
      <c r="L10" s="74"/>
    </row>
    <row r="11" spans="1:12" ht="15.75" customHeight="1">
      <c r="A11" s="3" t="s">
        <v>9</v>
      </c>
      <c r="B11" s="30">
        <v>5531</v>
      </c>
      <c r="C11" s="30">
        <v>86</v>
      </c>
      <c r="D11" s="30">
        <v>559</v>
      </c>
      <c r="E11" s="30">
        <v>0</v>
      </c>
      <c r="F11" s="31">
        <v>4130</v>
      </c>
      <c r="G11" s="30">
        <v>0</v>
      </c>
      <c r="H11" s="30">
        <v>15</v>
      </c>
      <c r="I11" s="30">
        <v>1</v>
      </c>
      <c r="J11" s="4">
        <v>7073</v>
      </c>
      <c r="K11" s="74"/>
      <c r="L11" s="74"/>
    </row>
    <row r="12" spans="1:12" ht="15.75" customHeight="1">
      <c r="A12" s="3" t="s">
        <v>10</v>
      </c>
      <c r="B12" s="30">
        <v>4937</v>
      </c>
      <c r="C12" s="30">
        <v>0</v>
      </c>
      <c r="D12" s="30">
        <v>505</v>
      </c>
      <c r="E12" s="30">
        <v>0</v>
      </c>
      <c r="F12" s="31">
        <v>5311</v>
      </c>
      <c r="G12" s="30">
        <v>0</v>
      </c>
      <c r="H12" s="30">
        <v>59</v>
      </c>
      <c r="I12" s="30">
        <v>0</v>
      </c>
      <c r="J12" s="4">
        <v>7844</v>
      </c>
      <c r="K12" s="74"/>
      <c r="L12" s="74"/>
    </row>
    <row r="13" spans="1:12" ht="15.75" customHeight="1">
      <c r="A13" s="3" t="s">
        <v>167</v>
      </c>
      <c r="B13" s="30">
        <v>1554</v>
      </c>
      <c r="C13" s="30">
        <v>0</v>
      </c>
      <c r="D13" s="30">
        <v>107</v>
      </c>
      <c r="E13" s="30">
        <v>0</v>
      </c>
      <c r="F13" s="31">
        <v>1630</v>
      </c>
      <c r="G13" s="30">
        <v>0</v>
      </c>
      <c r="H13" s="30">
        <v>220</v>
      </c>
      <c r="I13" s="30">
        <v>0</v>
      </c>
      <c r="J13" s="4">
        <v>2214</v>
      </c>
      <c r="K13" s="74"/>
      <c r="L13" s="74"/>
    </row>
    <row r="14" spans="1:12" ht="15.75" customHeight="1">
      <c r="A14" s="3" t="s">
        <v>11</v>
      </c>
      <c r="B14" s="30">
        <v>2526</v>
      </c>
      <c r="C14" s="30">
        <v>18</v>
      </c>
      <c r="D14" s="30">
        <v>660</v>
      </c>
      <c r="E14" s="30">
        <v>0</v>
      </c>
      <c r="F14" s="31">
        <v>1942</v>
      </c>
      <c r="G14" s="30">
        <v>0</v>
      </c>
      <c r="H14" s="30">
        <v>60</v>
      </c>
      <c r="I14" s="30">
        <v>7</v>
      </c>
      <c r="J14" s="4">
        <v>3362</v>
      </c>
      <c r="K14" s="74"/>
      <c r="L14" s="74"/>
    </row>
    <row r="15" spans="1:12" ht="15.75" customHeight="1">
      <c r="A15" s="3" t="s">
        <v>149</v>
      </c>
      <c r="B15" s="30">
        <v>3545</v>
      </c>
      <c r="C15" s="30">
        <v>1</v>
      </c>
      <c r="D15" s="30">
        <v>158</v>
      </c>
      <c r="E15" s="30">
        <v>0</v>
      </c>
      <c r="F15" s="30">
        <v>3488</v>
      </c>
      <c r="G15" s="30">
        <v>0</v>
      </c>
      <c r="H15" s="30">
        <v>0</v>
      </c>
      <c r="I15" s="30">
        <v>0</v>
      </c>
      <c r="J15" s="4">
        <v>4728</v>
      </c>
      <c r="K15" s="74"/>
      <c r="L15" s="74"/>
    </row>
    <row r="16" spans="1:12" ht="15.75" customHeight="1">
      <c r="A16" s="3" t="s">
        <v>160</v>
      </c>
      <c r="B16" s="30">
        <v>3465</v>
      </c>
      <c r="C16" s="30">
        <v>0</v>
      </c>
      <c r="D16" s="30">
        <v>193</v>
      </c>
      <c r="E16" s="30">
        <v>33</v>
      </c>
      <c r="F16" s="30">
        <v>2219</v>
      </c>
      <c r="G16" s="30">
        <v>0</v>
      </c>
      <c r="H16" s="30">
        <v>0</v>
      </c>
      <c r="I16" s="30">
        <v>0</v>
      </c>
      <c r="J16" s="4">
        <v>4115</v>
      </c>
      <c r="K16" s="74"/>
      <c r="L16" s="74"/>
    </row>
    <row r="17" spans="1:12" ht="15.75" customHeight="1">
      <c r="A17" s="3" t="s">
        <v>12</v>
      </c>
      <c r="B17" s="30">
        <v>4305</v>
      </c>
      <c r="C17" s="30">
        <v>288</v>
      </c>
      <c r="D17" s="30">
        <v>396</v>
      </c>
      <c r="E17" s="30">
        <v>0</v>
      </c>
      <c r="F17" s="30">
        <v>3486</v>
      </c>
      <c r="G17" s="30">
        <v>0</v>
      </c>
      <c r="H17" s="30">
        <v>28</v>
      </c>
      <c r="I17" s="30">
        <v>0</v>
      </c>
      <c r="J17" s="4">
        <v>5811</v>
      </c>
      <c r="K17" s="74"/>
      <c r="L17" s="74"/>
    </row>
    <row r="18" spans="1:12" ht="15.75" customHeight="1">
      <c r="A18" s="3" t="s">
        <v>13</v>
      </c>
      <c r="B18" s="30">
        <v>1746</v>
      </c>
      <c r="C18" s="30">
        <v>113</v>
      </c>
      <c r="D18" s="30">
        <v>145</v>
      </c>
      <c r="E18" s="30">
        <v>0</v>
      </c>
      <c r="F18" s="30">
        <v>2464</v>
      </c>
      <c r="G18" s="30">
        <v>0</v>
      </c>
      <c r="H18" s="30">
        <v>0</v>
      </c>
      <c r="I18" s="30">
        <v>0</v>
      </c>
      <c r="J18" s="4">
        <v>3190</v>
      </c>
      <c r="K18" s="74"/>
      <c r="L18" s="74"/>
    </row>
    <row r="19" spans="1:12" ht="15.75" customHeight="1">
      <c r="A19" s="3" t="s">
        <v>14</v>
      </c>
      <c r="B19" s="30">
        <v>2017</v>
      </c>
      <c r="C19" s="30">
        <v>170</v>
      </c>
      <c r="D19" s="30">
        <v>94</v>
      </c>
      <c r="E19" s="30">
        <v>0</v>
      </c>
      <c r="F19" s="30">
        <v>1936</v>
      </c>
      <c r="G19" s="30">
        <v>0</v>
      </c>
      <c r="H19" s="30">
        <v>202</v>
      </c>
      <c r="I19" s="30">
        <v>0</v>
      </c>
      <c r="J19" s="4">
        <v>2731</v>
      </c>
      <c r="K19" s="74"/>
      <c r="L19" s="74"/>
    </row>
    <row r="20" spans="1:12" ht="15.75" customHeight="1">
      <c r="A20" s="3" t="s">
        <v>161</v>
      </c>
      <c r="B20" s="30">
        <v>1113</v>
      </c>
      <c r="C20" s="30">
        <v>0</v>
      </c>
      <c r="D20" s="30">
        <v>71</v>
      </c>
      <c r="E20" s="30">
        <v>0</v>
      </c>
      <c r="F20" s="30">
        <v>1156</v>
      </c>
      <c r="G20" s="30">
        <v>0</v>
      </c>
      <c r="H20" s="30">
        <v>0</v>
      </c>
      <c r="I20" s="30">
        <v>7</v>
      </c>
      <c r="J20" s="4">
        <v>1566</v>
      </c>
      <c r="K20" s="74"/>
      <c r="L20" s="74"/>
    </row>
    <row r="21" spans="1:12" ht="15.75" customHeight="1">
      <c r="A21" s="3" t="s">
        <v>15</v>
      </c>
      <c r="B21" s="30">
        <v>1293</v>
      </c>
      <c r="C21" s="30">
        <v>46</v>
      </c>
      <c r="D21" s="30">
        <v>177</v>
      </c>
      <c r="E21" s="30">
        <v>0</v>
      </c>
      <c r="F21" s="30">
        <v>1358</v>
      </c>
      <c r="G21" s="30">
        <v>0</v>
      </c>
      <c r="H21" s="30">
        <v>87</v>
      </c>
      <c r="I21" s="30">
        <v>0</v>
      </c>
      <c r="J21" s="4">
        <v>1959</v>
      </c>
      <c r="K21" s="74"/>
      <c r="L21" s="74"/>
    </row>
    <row r="22" spans="1:12" ht="15.75" customHeight="1">
      <c r="A22" s="3" t="s">
        <v>16</v>
      </c>
      <c r="B22" s="30">
        <v>2969</v>
      </c>
      <c r="C22" s="30">
        <v>30</v>
      </c>
      <c r="D22" s="30">
        <v>814</v>
      </c>
      <c r="E22" s="30">
        <v>0</v>
      </c>
      <c r="F22" s="30">
        <v>2439</v>
      </c>
      <c r="G22" s="30">
        <v>0</v>
      </c>
      <c r="H22" s="30">
        <v>179</v>
      </c>
      <c r="I22" s="30">
        <v>0</v>
      </c>
      <c r="J22" s="4">
        <v>4327</v>
      </c>
      <c r="K22" s="74"/>
      <c r="L22" s="74"/>
    </row>
    <row r="23" spans="1:12" ht="15.75" customHeight="1">
      <c r="A23" s="3" t="s">
        <v>17</v>
      </c>
      <c r="B23" s="30">
        <v>1279</v>
      </c>
      <c r="C23" s="30">
        <v>66</v>
      </c>
      <c r="D23" s="30">
        <v>71</v>
      </c>
      <c r="E23" s="30">
        <v>0</v>
      </c>
      <c r="F23" s="30">
        <v>1440</v>
      </c>
      <c r="G23" s="30">
        <v>0</v>
      </c>
      <c r="H23" s="30">
        <v>245</v>
      </c>
      <c r="I23" s="30">
        <v>0</v>
      </c>
      <c r="J23" s="4">
        <v>1902</v>
      </c>
      <c r="K23" s="74"/>
      <c r="L23" s="74"/>
    </row>
    <row r="24" spans="1:12" ht="15.75" customHeight="1">
      <c r="A24" s="3" t="s">
        <v>18</v>
      </c>
      <c r="B24" s="30">
        <v>1286</v>
      </c>
      <c r="C24" s="30">
        <v>0</v>
      </c>
      <c r="D24" s="30">
        <v>70</v>
      </c>
      <c r="E24" s="30">
        <v>0</v>
      </c>
      <c r="F24" s="30">
        <v>1402</v>
      </c>
      <c r="G24" s="30">
        <v>0</v>
      </c>
      <c r="H24" s="30">
        <v>52</v>
      </c>
      <c r="I24" s="30">
        <v>11</v>
      </c>
      <c r="J24" s="4">
        <v>1720</v>
      </c>
      <c r="K24" s="74"/>
      <c r="L24" s="74"/>
    </row>
    <row r="25" spans="1:12" ht="15.75" customHeight="1">
      <c r="A25" s="3" t="s">
        <v>155</v>
      </c>
      <c r="B25" s="30">
        <v>3832</v>
      </c>
      <c r="C25" s="30">
        <v>1</v>
      </c>
      <c r="D25" s="30">
        <v>318</v>
      </c>
      <c r="E25" s="30">
        <v>0</v>
      </c>
      <c r="F25" s="30">
        <v>3170</v>
      </c>
      <c r="G25" s="30">
        <v>0</v>
      </c>
      <c r="H25" s="30">
        <v>3</v>
      </c>
      <c r="I25" s="30">
        <v>11</v>
      </c>
      <c r="J25" s="4">
        <v>5550</v>
      </c>
      <c r="K25" s="74"/>
      <c r="L25" s="74"/>
    </row>
    <row r="26" spans="1:12" ht="15.75" customHeight="1">
      <c r="A26" s="3" t="s">
        <v>170</v>
      </c>
      <c r="B26" s="30">
        <v>2490</v>
      </c>
      <c r="C26" s="30">
        <v>46</v>
      </c>
      <c r="D26" s="30">
        <v>134</v>
      </c>
      <c r="E26" s="30">
        <v>0</v>
      </c>
      <c r="F26" s="30">
        <v>1881</v>
      </c>
      <c r="G26" s="30">
        <v>0</v>
      </c>
      <c r="H26" s="30">
        <v>124</v>
      </c>
      <c r="I26" s="30">
        <v>72</v>
      </c>
      <c r="J26" s="4">
        <v>3060</v>
      </c>
      <c r="K26" s="74"/>
      <c r="L26" s="74"/>
    </row>
    <row r="27" spans="1:12" ht="15.75" customHeight="1">
      <c r="A27" s="3" t="s">
        <v>19</v>
      </c>
      <c r="B27" s="30">
        <v>4116</v>
      </c>
      <c r="C27" s="30">
        <v>0</v>
      </c>
      <c r="D27" s="30">
        <v>288</v>
      </c>
      <c r="E27" s="30">
        <v>0</v>
      </c>
      <c r="F27" s="30">
        <v>3962</v>
      </c>
      <c r="G27" s="30">
        <v>0</v>
      </c>
      <c r="H27" s="30">
        <v>247</v>
      </c>
      <c r="I27" s="30">
        <v>3</v>
      </c>
      <c r="J27" s="4">
        <v>6423</v>
      </c>
      <c r="K27" s="74"/>
      <c r="L27" s="74"/>
    </row>
    <row r="28" spans="1:12" ht="15.75" customHeight="1" thickBot="1">
      <c r="A28" s="3" t="s">
        <v>156</v>
      </c>
      <c r="B28" s="30">
        <v>2329</v>
      </c>
      <c r="C28" s="30">
        <v>155</v>
      </c>
      <c r="D28" s="30">
        <v>268</v>
      </c>
      <c r="E28" s="30">
        <v>26</v>
      </c>
      <c r="F28" s="30">
        <v>2155</v>
      </c>
      <c r="G28" s="30">
        <v>0</v>
      </c>
      <c r="H28" s="30">
        <v>272</v>
      </c>
      <c r="I28" s="30">
        <v>5</v>
      </c>
      <c r="J28" s="4">
        <v>3344</v>
      </c>
      <c r="K28" s="74"/>
      <c r="L28" s="74"/>
    </row>
    <row r="29" spans="1:12" ht="15.75" customHeight="1" thickBot="1">
      <c r="A29" s="100" t="s">
        <v>48</v>
      </c>
      <c r="B29" s="33">
        <f t="shared" ref="B29:J29" si="0">SUM(B7:B28)</f>
        <v>63363</v>
      </c>
      <c r="C29" s="33">
        <f t="shared" si="0"/>
        <v>1163</v>
      </c>
      <c r="D29" s="33">
        <f t="shared" si="0"/>
        <v>6117</v>
      </c>
      <c r="E29" s="33">
        <f t="shared" si="0"/>
        <v>64</v>
      </c>
      <c r="F29" s="33">
        <f t="shared" si="0"/>
        <v>54352</v>
      </c>
      <c r="G29" s="33">
        <f t="shared" si="0"/>
        <v>0</v>
      </c>
      <c r="H29" s="33">
        <f t="shared" si="0"/>
        <v>2054</v>
      </c>
      <c r="I29" s="33">
        <f t="shared" si="0"/>
        <v>117</v>
      </c>
      <c r="J29" s="59">
        <f t="shared" si="0"/>
        <v>86775</v>
      </c>
      <c r="K29" s="74"/>
      <c r="L29" s="74"/>
    </row>
    <row r="30" spans="1:12" ht="15.75" customHeight="1" thickBot="1">
      <c r="A30" s="115" t="s">
        <v>49</v>
      </c>
      <c r="B30" s="19">
        <v>1078</v>
      </c>
      <c r="C30" s="19">
        <v>0</v>
      </c>
      <c r="D30" s="19">
        <v>3</v>
      </c>
      <c r="E30" s="19">
        <v>0</v>
      </c>
      <c r="F30" s="19">
        <v>355</v>
      </c>
      <c r="G30" s="19">
        <v>0</v>
      </c>
      <c r="H30" s="19">
        <v>0</v>
      </c>
      <c r="I30" s="19">
        <v>0</v>
      </c>
      <c r="J30" s="19">
        <v>1197</v>
      </c>
      <c r="K30" s="74"/>
      <c r="L30" s="74"/>
    </row>
    <row r="31" spans="1:12" ht="15.75" customHeight="1" thickBot="1">
      <c r="A31" s="100" t="s">
        <v>50</v>
      </c>
      <c r="B31" s="33">
        <f t="shared" ref="B31:J31" si="1">SUM(B30:B30)</f>
        <v>1078</v>
      </c>
      <c r="C31" s="33">
        <f t="shared" si="1"/>
        <v>0</v>
      </c>
      <c r="D31" s="33">
        <f t="shared" si="1"/>
        <v>3</v>
      </c>
      <c r="E31" s="33">
        <f t="shared" si="1"/>
        <v>0</v>
      </c>
      <c r="F31" s="33">
        <f t="shared" si="1"/>
        <v>355</v>
      </c>
      <c r="G31" s="33">
        <f t="shared" si="1"/>
        <v>0</v>
      </c>
      <c r="H31" s="33">
        <f t="shared" si="1"/>
        <v>0</v>
      </c>
      <c r="I31" s="33">
        <f t="shared" si="1"/>
        <v>0</v>
      </c>
      <c r="J31" s="59">
        <f t="shared" si="1"/>
        <v>1197</v>
      </c>
      <c r="K31" s="74"/>
      <c r="L31" s="74"/>
    </row>
    <row r="32" spans="1:12" ht="15.75" customHeight="1" thickBot="1">
      <c r="A32" s="99" t="s">
        <v>20</v>
      </c>
      <c r="B32" s="33">
        <f t="shared" ref="B32:J32" si="2">B29+B31</f>
        <v>64441</v>
      </c>
      <c r="C32" s="33">
        <f t="shared" si="2"/>
        <v>1163</v>
      </c>
      <c r="D32" s="33">
        <f t="shared" si="2"/>
        <v>6120</v>
      </c>
      <c r="E32" s="33">
        <f t="shared" si="2"/>
        <v>64</v>
      </c>
      <c r="F32" s="33">
        <f t="shared" si="2"/>
        <v>54707</v>
      </c>
      <c r="G32" s="33">
        <f t="shared" si="2"/>
        <v>0</v>
      </c>
      <c r="H32" s="33">
        <f t="shared" si="2"/>
        <v>2054</v>
      </c>
      <c r="I32" s="33">
        <f t="shared" si="2"/>
        <v>117</v>
      </c>
      <c r="J32" s="59">
        <f t="shared" si="2"/>
        <v>87972</v>
      </c>
      <c r="K32" s="74"/>
      <c r="L32" s="74"/>
    </row>
    <row r="33" spans="2:12">
      <c r="B33" s="11" t="s">
        <v>22</v>
      </c>
      <c r="C33" s="11"/>
      <c r="D33" s="11"/>
      <c r="E33" s="11"/>
      <c r="F33" s="11"/>
      <c r="G33" s="11"/>
      <c r="H33" s="11"/>
      <c r="I33" s="11"/>
      <c r="L33" s="74"/>
    </row>
    <row r="34" spans="2:12">
      <c r="B34" s="11"/>
      <c r="C34" s="11"/>
      <c r="D34" s="11"/>
      <c r="E34" s="11"/>
      <c r="F34" s="11"/>
      <c r="G34" s="11"/>
      <c r="H34" s="11"/>
      <c r="I34" s="11"/>
      <c r="L34" s="74"/>
    </row>
    <row r="35" spans="2:12">
      <c r="B35" s="11"/>
      <c r="C35" s="11"/>
      <c r="D35" s="11"/>
      <c r="E35" s="11"/>
      <c r="F35" s="11"/>
      <c r="G35" s="11"/>
      <c r="H35" s="11"/>
      <c r="I35" s="11"/>
      <c r="L35" s="74"/>
    </row>
    <row r="36" spans="2:12">
      <c r="B36" s="11"/>
      <c r="C36" s="11"/>
      <c r="D36" s="11"/>
      <c r="E36" s="11"/>
      <c r="F36" s="11"/>
      <c r="G36" s="11"/>
      <c r="H36" s="11"/>
      <c r="I36" s="11"/>
      <c r="L36" s="74"/>
    </row>
    <row r="37" spans="2:12">
      <c r="B37" s="11"/>
      <c r="C37" s="11"/>
      <c r="L37" s="74"/>
    </row>
  </sheetData>
  <mergeCells count="4">
    <mergeCell ref="A2:J2"/>
    <mergeCell ref="A3:J3"/>
    <mergeCell ref="A5:J5"/>
    <mergeCell ref="A4:J4"/>
  </mergeCells>
  <phoneticPr fontId="0" type="noConversion"/>
  <printOptions horizontalCentered="1"/>
  <pageMargins left="0.5" right="0.5" top="0.75" bottom="0.75" header="0.5" footer="0.5"/>
  <pageSetup scale="99" orientation="portrait" r:id="rId1"/>
  <headerFooter alignWithMargins="0">
    <oddFooter>&amp;LPage 10&amp;R&amp;F/&amp;A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heetViews>
  <sheetFormatPr defaultRowHeight="15"/>
  <cols>
    <col min="1" max="1" width="21.140625" style="139" customWidth="1"/>
    <col min="2" max="2" width="12.85546875" style="139" customWidth="1"/>
    <col min="3" max="3" width="14" style="139" bestFit="1" customWidth="1"/>
    <col min="4" max="5" width="11.5703125" style="139" customWidth="1"/>
    <col min="6" max="6" width="11.28515625" style="139" customWidth="1"/>
    <col min="7" max="7" width="8.42578125" style="139" customWidth="1"/>
    <col min="8" max="8" width="13.140625" style="139" customWidth="1"/>
    <col min="9" max="16384" width="9.140625" style="139"/>
  </cols>
  <sheetData>
    <row r="1" spans="1:8">
      <c r="A1" s="190" t="s">
        <v>184</v>
      </c>
      <c r="B1" s="190"/>
      <c r="C1" s="172"/>
      <c r="D1" s="172"/>
      <c r="E1" s="172"/>
      <c r="H1" s="140"/>
    </row>
    <row r="2" spans="1:8">
      <c r="A2" s="297" t="s">
        <v>111</v>
      </c>
      <c r="B2" s="297"/>
      <c r="C2" s="297"/>
      <c r="D2" s="297"/>
      <c r="E2" s="297"/>
      <c r="F2" s="297"/>
      <c r="G2" s="297"/>
      <c r="H2" s="297"/>
    </row>
    <row r="3" spans="1:8">
      <c r="A3" s="298" t="s">
        <v>130</v>
      </c>
      <c r="B3" s="298"/>
      <c r="C3" s="298"/>
      <c r="D3" s="298"/>
      <c r="E3" s="298"/>
      <c r="F3" s="298"/>
      <c r="G3" s="298"/>
      <c r="H3" s="298"/>
    </row>
    <row r="4" spans="1:8">
      <c r="A4" s="298" t="s">
        <v>173</v>
      </c>
      <c r="B4" s="298"/>
      <c r="C4" s="298"/>
      <c r="D4" s="298"/>
      <c r="E4" s="298"/>
      <c r="F4" s="298"/>
      <c r="G4" s="298"/>
      <c r="H4" s="298"/>
    </row>
    <row r="5" spans="1:8" ht="15.75" thickBot="1">
      <c r="A5" s="298"/>
      <c r="B5" s="298"/>
      <c r="C5" s="298"/>
      <c r="D5" s="298"/>
      <c r="E5" s="298"/>
      <c r="F5" s="298"/>
      <c r="G5" s="298"/>
      <c r="H5" s="298"/>
    </row>
    <row r="6" spans="1:8">
      <c r="A6" s="141"/>
      <c r="B6" s="299" t="s">
        <v>157</v>
      </c>
      <c r="C6" s="300"/>
      <c r="D6" s="300"/>
      <c r="E6" s="300"/>
      <c r="F6" s="301"/>
      <c r="G6" s="141"/>
      <c r="H6" s="141"/>
    </row>
    <row r="7" spans="1:8" ht="45" customHeight="1" thickBot="1">
      <c r="A7" s="142" t="s">
        <v>76</v>
      </c>
      <c r="B7" s="143" t="s">
        <v>175</v>
      </c>
      <c r="C7" s="144" t="s">
        <v>176</v>
      </c>
      <c r="D7" s="144" t="s">
        <v>177</v>
      </c>
      <c r="E7" s="145" t="s">
        <v>158</v>
      </c>
      <c r="F7" s="179" t="s">
        <v>159</v>
      </c>
      <c r="G7" s="146" t="s">
        <v>131</v>
      </c>
      <c r="H7" s="185" t="s">
        <v>132</v>
      </c>
    </row>
    <row r="8" spans="1:8" ht="15.75" thickTop="1">
      <c r="A8" s="147" t="s">
        <v>5</v>
      </c>
      <c r="B8" s="204">
        <v>471</v>
      </c>
      <c r="C8" s="148">
        <v>0</v>
      </c>
      <c r="D8" s="149">
        <v>0</v>
      </c>
      <c r="E8" s="149">
        <v>0</v>
      </c>
      <c r="F8" s="180">
        <v>471</v>
      </c>
      <c r="G8" s="150">
        <v>0</v>
      </c>
      <c r="H8" s="186">
        <v>471</v>
      </c>
    </row>
    <row r="9" spans="1:8">
      <c r="A9" s="147" t="s">
        <v>6</v>
      </c>
      <c r="B9" s="204">
        <v>537</v>
      </c>
      <c r="C9" s="148">
        <v>8</v>
      </c>
      <c r="D9" s="149">
        <v>3</v>
      </c>
      <c r="E9" s="149">
        <v>172</v>
      </c>
      <c r="F9" s="181">
        <v>537</v>
      </c>
      <c r="G9" s="151">
        <v>5</v>
      </c>
      <c r="H9" s="186">
        <v>539</v>
      </c>
    </row>
    <row r="10" spans="1:8">
      <c r="A10" s="147" t="s">
        <v>7</v>
      </c>
      <c r="B10" s="204">
        <v>342</v>
      </c>
      <c r="C10" s="148">
        <v>0</v>
      </c>
      <c r="D10" s="149">
        <v>1</v>
      </c>
      <c r="E10" s="149">
        <v>81</v>
      </c>
      <c r="F10" s="181">
        <v>343</v>
      </c>
      <c r="G10" s="151">
        <v>1</v>
      </c>
      <c r="H10" s="186">
        <v>343</v>
      </c>
    </row>
    <row r="11" spans="1:8">
      <c r="A11" s="147" t="s">
        <v>8</v>
      </c>
      <c r="B11" s="204">
        <v>488</v>
      </c>
      <c r="C11" s="148">
        <v>0</v>
      </c>
      <c r="D11" s="149">
        <v>2</v>
      </c>
      <c r="E11" s="149">
        <v>0</v>
      </c>
      <c r="F11" s="181">
        <v>488</v>
      </c>
      <c r="G11" s="151">
        <v>0</v>
      </c>
      <c r="H11" s="186">
        <v>488</v>
      </c>
    </row>
    <row r="12" spans="1:8">
      <c r="A12" s="147" t="s">
        <v>9</v>
      </c>
      <c r="B12" s="204">
        <v>1350</v>
      </c>
      <c r="C12" s="148">
        <v>2</v>
      </c>
      <c r="D12" s="149">
        <v>38</v>
      </c>
      <c r="E12" s="149">
        <v>490</v>
      </c>
      <c r="F12" s="181">
        <v>1380</v>
      </c>
      <c r="G12" s="151">
        <v>1</v>
      </c>
      <c r="H12" s="186">
        <v>1381</v>
      </c>
    </row>
    <row r="13" spans="1:8">
      <c r="A13" s="147" t="s">
        <v>10</v>
      </c>
      <c r="B13" s="204">
        <v>1558</v>
      </c>
      <c r="C13" s="148">
        <v>0</v>
      </c>
      <c r="D13" s="149">
        <v>2</v>
      </c>
      <c r="E13" s="149">
        <v>62</v>
      </c>
      <c r="F13" s="181">
        <v>1560</v>
      </c>
      <c r="G13" s="151">
        <v>0</v>
      </c>
      <c r="H13" s="186">
        <v>1560</v>
      </c>
    </row>
    <row r="14" spans="1:8">
      <c r="A14" s="147" t="s">
        <v>167</v>
      </c>
      <c r="B14" s="204">
        <v>1806</v>
      </c>
      <c r="C14" s="148">
        <v>0</v>
      </c>
      <c r="D14" s="149">
        <v>0</v>
      </c>
      <c r="E14" s="149">
        <v>22</v>
      </c>
      <c r="F14" s="181">
        <v>1806</v>
      </c>
      <c r="G14" s="151">
        <v>0</v>
      </c>
      <c r="H14" s="186">
        <v>1806</v>
      </c>
    </row>
    <row r="15" spans="1:8">
      <c r="A15" s="147" t="s">
        <v>11</v>
      </c>
      <c r="B15" s="204">
        <v>677</v>
      </c>
      <c r="C15" s="148">
        <v>0</v>
      </c>
      <c r="D15" s="149">
        <v>0</v>
      </c>
      <c r="E15" s="149">
        <v>0</v>
      </c>
      <c r="F15" s="181">
        <v>677</v>
      </c>
      <c r="G15" s="151">
        <v>0</v>
      </c>
      <c r="H15" s="186">
        <v>677</v>
      </c>
    </row>
    <row r="16" spans="1:8">
      <c r="A16" s="147" t="s">
        <v>149</v>
      </c>
      <c r="B16" s="204">
        <v>2150</v>
      </c>
      <c r="C16" s="148">
        <v>0</v>
      </c>
      <c r="D16" s="149">
        <v>3</v>
      </c>
      <c r="E16" s="149">
        <v>133</v>
      </c>
      <c r="F16" s="181">
        <v>2153</v>
      </c>
      <c r="G16" s="151">
        <v>0</v>
      </c>
      <c r="H16" s="186">
        <v>2153</v>
      </c>
    </row>
    <row r="17" spans="1:8">
      <c r="A17" s="147" t="s">
        <v>160</v>
      </c>
      <c r="B17" s="204">
        <v>1042</v>
      </c>
      <c r="C17" s="148">
        <v>0</v>
      </c>
      <c r="D17" s="149">
        <v>0</v>
      </c>
      <c r="E17" s="149">
        <v>282</v>
      </c>
      <c r="F17" s="181">
        <v>1042</v>
      </c>
      <c r="G17" s="151">
        <v>0</v>
      </c>
      <c r="H17" s="186">
        <v>1042</v>
      </c>
    </row>
    <row r="18" spans="1:8">
      <c r="A18" s="147" t="s">
        <v>12</v>
      </c>
      <c r="B18" s="204">
        <v>1582</v>
      </c>
      <c r="C18" s="148">
        <v>0</v>
      </c>
      <c r="D18" s="149">
        <v>1</v>
      </c>
      <c r="E18" s="149">
        <v>0</v>
      </c>
      <c r="F18" s="181">
        <v>1582</v>
      </c>
      <c r="G18" s="151">
        <v>0</v>
      </c>
      <c r="H18" s="186">
        <v>1582</v>
      </c>
    </row>
    <row r="19" spans="1:8">
      <c r="A19" s="147" t="s">
        <v>13</v>
      </c>
      <c r="B19" s="204">
        <v>601</v>
      </c>
      <c r="C19" s="148">
        <v>2</v>
      </c>
      <c r="D19" s="149">
        <v>5</v>
      </c>
      <c r="E19" s="149">
        <v>20</v>
      </c>
      <c r="F19" s="181">
        <v>605</v>
      </c>
      <c r="G19" s="151">
        <v>0</v>
      </c>
      <c r="H19" s="186">
        <v>605</v>
      </c>
    </row>
    <row r="20" spans="1:8">
      <c r="A20" s="147" t="s">
        <v>14</v>
      </c>
      <c r="B20" s="204">
        <v>611</v>
      </c>
      <c r="C20" s="148">
        <v>12</v>
      </c>
      <c r="D20" s="149">
        <v>0</v>
      </c>
      <c r="E20" s="149">
        <v>0</v>
      </c>
      <c r="F20" s="181">
        <v>611</v>
      </c>
      <c r="G20" s="151">
        <v>11</v>
      </c>
      <c r="H20" s="186">
        <v>616</v>
      </c>
    </row>
    <row r="21" spans="1:8">
      <c r="A21" s="147" t="s">
        <v>161</v>
      </c>
      <c r="B21" s="204">
        <v>326</v>
      </c>
      <c r="C21" s="148">
        <v>0</v>
      </c>
      <c r="D21" s="149">
        <v>0</v>
      </c>
      <c r="E21" s="149">
        <v>58</v>
      </c>
      <c r="F21" s="181">
        <v>326</v>
      </c>
      <c r="G21" s="151">
        <v>0</v>
      </c>
      <c r="H21" s="186">
        <v>326</v>
      </c>
    </row>
    <row r="22" spans="1:8">
      <c r="A22" s="147" t="s">
        <v>15</v>
      </c>
      <c r="B22" s="204">
        <v>295</v>
      </c>
      <c r="C22" s="148">
        <v>0</v>
      </c>
      <c r="D22" s="149">
        <v>9</v>
      </c>
      <c r="E22" s="149">
        <v>0</v>
      </c>
      <c r="F22" s="181">
        <v>299</v>
      </c>
      <c r="G22" s="151">
        <v>0</v>
      </c>
      <c r="H22" s="186">
        <v>299</v>
      </c>
    </row>
    <row r="23" spans="1:8">
      <c r="A23" s="147" t="s">
        <v>16</v>
      </c>
      <c r="B23" s="204">
        <v>651</v>
      </c>
      <c r="C23" s="148">
        <v>0</v>
      </c>
      <c r="D23" s="149">
        <v>0</v>
      </c>
      <c r="E23" s="149">
        <v>276</v>
      </c>
      <c r="F23" s="181">
        <v>651</v>
      </c>
      <c r="G23" s="151">
        <v>0</v>
      </c>
      <c r="H23" s="186">
        <v>651</v>
      </c>
    </row>
    <row r="24" spans="1:8">
      <c r="A24" s="147" t="s">
        <v>17</v>
      </c>
      <c r="B24" s="204">
        <v>608</v>
      </c>
      <c r="C24" s="148">
        <v>0</v>
      </c>
      <c r="D24" s="149">
        <v>2</v>
      </c>
      <c r="E24" s="149">
        <v>0</v>
      </c>
      <c r="F24" s="181">
        <v>610</v>
      </c>
      <c r="G24" s="151">
        <v>0</v>
      </c>
      <c r="H24" s="186">
        <v>610</v>
      </c>
    </row>
    <row r="25" spans="1:8">
      <c r="A25" s="147" t="s">
        <v>18</v>
      </c>
      <c r="B25" s="204">
        <v>333</v>
      </c>
      <c r="C25" s="148">
        <v>0</v>
      </c>
      <c r="D25" s="149">
        <v>0</v>
      </c>
      <c r="E25" s="149">
        <v>0</v>
      </c>
      <c r="F25" s="181">
        <v>333</v>
      </c>
      <c r="G25" s="151">
        <v>0</v>
      </c>
      <c r="H25" s="186">
        <v>333</v>
      </c>
    </row>
    <row r="26" spans="1:8">
      <c r="A26" s="147" t="s">
        <v>155</v>
      </c>
      <c r="B26" s="204">
        <v>789</v>
      </c>
      <c r="C26" s="148">
        <v>1</v>
      </c>
      <c r="D26" s="149">
        <v>0</v>
      </c>
      <c r="E26" s="149">
        <v>0</v>
      </c>
      <c r="F26" s="181">
        <v>789</v>
      </c>
      <c r="G26" s="151">
        <v>0</v>
      </c>
      <c r="H26" s="186">
        <v>789</v>
      </c>
    </row>
    <row r="27" spans="1:8">
      <c r="A27" s="147" t="s">
        <v>170</v>
      </c>
      <c r="B27" s="204">
        <v>1399</v>
      </c>
      <c r="C27" s="148">
        <v>0</v>
      </c>
      <c r="D27" s="149">
        <v>0</v>
      </c>
      <c r="E27" s="149">
        <v>151</v>
      </c>
      <c r="F27" s="181">
        <v>1399</v>
      </c>
      <c r="G27" s="151">
        <v>6</v>
      </c>
      <c r="H27" s="186">
        <v>1404</v>
      </c>
    </row>
    <row r="28" spans="1:8">
      <c r="A28" s="147" t="s">
        <v>19</v>
      </c>
      <c r="B28" s="204">
        <v>1552</v>
      </c>
      <c r="C28" s="148">
        <v>14</v>
      </c>
      <c r="D28" s="149">
        <v>1</v>
      </c>
      <c r="E28" s="149">
        <v>475</v>
      </c>
      <c r="F28" s="181">
        <v>1553</v>
      </c>
      <c r="G28" s="151">
        <v>0</v>
      </c>
      <c r="H28" s="186">
        <v>1553</v>
      </c>
    </row>
    <row r="29" spans="1:8" ht="15.75" thickBot="1">
      <c r="A29" s="147" t="s">
        <v>156</v>
      </c>
      <c r="B29" s="204">
        <v>1877</v>
      </c>
      <c r="C29" s="148">
        <v>7</v>
      </c>
      <c r="D29" s="149">
        <v>1</v>
      </c>
      <c r="E29" s="149">
        <v>67</v>
      </c>
      <c r="F29" s="181">
        <v>1878</v>
      </c>
      <c r="G29" s="151">
        <v>6</v>
      </c>
      <c r="H29" s="186">
        <v>1881</v>
      </c>
    </row>
    <row r="30" spans="1:8" ht="15.75" thickBot="1">
      <c r="A30" s="152" t="s">
        <v>48</v>
      </c>
      <c r="B30" s="155">
        <f t="shared" ref="B30:H30" si="0">SUM(B8:B29)</f>
        <v>21045</v>
      </c>
      <c r="C30" s="153">
        <f t="shared" si="0"/>
        <v>46</v>
      </c>
      <c r="D30" s="153">
        <f t="shared" si="0"/>
        <v>68</v>
      </c>
      <c r="E30" s="154">
        <f t="shared" si="0"/>
        <v>2289</v>
      </c>
      <c r="F30" s="182">
        <f t="shared" si="0"/>
        <v>21093</v>
      </c>
      <c r="G30" s="155">
        <f t="shared" si="0"/>
        <v>30</v>
      </c>
      <c r="H30" s="187">
        <f t="shared" si="0"/>
        <v>21109</v>
      </c>
    </row>
    <row r="31" spans="1:8" ht="15.75" thickBot="1">
      <c r="A31" s="156" t="s">
        <v>133</v>
      </c>
      <c r="B31" s="48">
        <v>96</v>
      </c>
      <c r="C31" s="14">
        <v>0</v>
      </c>
      <c r="D31" s="14">
        <v>0</v>
      </c>
      <c r="E31" s="173">
        <v>0</v>
      </c>
      <c r="F31" s="183">
        <v>96</v>
      </c>
      <c r="G31" s="61">
        <v>0</v>
      </c>
      <c r="H31" s="188">
        <v>96</v>
      </c>
    </row>
    <row r="32" spans="1:8" ht="15.75" thickBot="1">
      <c r="A32" s="157" t="s">
        <v>50</v>
      </c>
      <c r="B32" s="160">
        <f t="shared" ref="B32:H32" si="1">SUM(B31:B31)</f>
        <v>96</v>
      </c>
      <c r="C32" s="158">
        <f t="shared" si="1"/>
        <v>0</v>
      </c>
      <c r="D32" s="158">
        <f t="shared" si="1"/>
        <v>0</v>
      </c>
      <c r="E32" s="159">
        <f t="shared" si="1"/>
        <v>0</v>
      </c>
      <c r="F32" s="184">
        <f t="shared" si="1"/>
        <v>96</v>
      </c>
      <c r="G32" s="160">
        <f t="shared" si="1"/>
        <v>0</v>
      </c>
      <c r="H32" s="189">
        <f t="shared" si="1"/>
        <v>96</v>
      </c>
    </row>
    <row r="33" spans="1:8" ht="15.75" thickBot="1">
      <c r="A33" s="157" t="s">
        <v>20</v>
      </c>
      <c r="B33" s="160">
        <f t="shared" ref="B33:H33" si="2">B30+B32</f>
        <v>21141</v>
      </c>
      <c r="C33" s="177">
        <f t="shared" si="2"/>
        <v>46</v>
      </c>
      <c r="D33" s="158">
        <f t="shared" si="2"/>
        <v>68</v>
      </c>
      <c r="E33" s="159">
        <f t="shared" si="2"/>
        <v>2289</v>
      </c>
      <c r="F33" s="184">
        <f t="shared" si="2"/>
        <v>21189</v>
      </c>
      <c r="G33" s="160">
        <f t="shared" si="2"/>
        <v>30</v>
      </c>
      <c r="H33" s="189">
        <f t="shared" si="2"/>
        <v>21205</v>
      </c>
    </row>
  </sheetData>
  <mergeCells count="5">
    <mergeCell ref="A2:H2"/>
    <mergeCell ref="A3:H3"/>
    <mergeCell ref="A4:H4"/>
    <mergeCell ref="A5:H5"/>
    <mergeCell ref="B6:F6"/>
  </mergeCells>
  <pageMargins left="0.7" right="0.7" top="0.75" bottom="0.75" header="0.3" footer="0.3"/>
  <pageSetup orientation="portrait" r:id="rId1"/>
  <headerFooter alignWithMargins="0">
    <oddFooter>&amp;LPage 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workbookViewId="0"/>
  </sheetViews>
  <sheetFormatPr defaultRowHeight="12.75"/>
  <cols>
    <col min="1" max="1" width="31.85546875" customWidth="1"/>
    <col min="2" max="2" width="8.5703125" customWidth="1"/>
    <col min="3" max="3" width="9.7109375" customWidth="1"/>
    <col min="4" max="4" width="10.28515625" customWidth="1"/>
    <col min="5" max="5" width="9.7109375" customWidth="1"/>
    <col min="6" max="6" width="7.28515625" customWidth="1"/>
  </cols>
  <sheetData>
    <row r="1" spans="1:6" ht="12.75" customHeight="1">
      <c r="A1" s="171" t="s">
        <v>183</v>
      </c>
      <c r="B1" s="128"/>
      <c r="C1" s="69"/>
      <c r="D1" s="69"/>
      <c r="E1" s="69"/>
      <c r="F1" s="69"/>
    </row>
    <row r="2" spans="1:6" ht="18.75" customHeight="1">
      <c r="A2" s="225" t="s">
        <v>129</v>
      </c>
      <c r="B2" s="225"/>
      <c r="C2" s="225"/>
      <c r="D2" s="225"/>
      <c r="E2" s="225"/>
      <c r="F2" s="225"/>
    </row>
    <row r="3" spans="1:6" ht="15">
      <c r="A3" s="226" t="s">
        <v>57</v>
      </c>
      <c r="B3" s="226"/>
      <c r="C3" s="226"/>
      <c r="D3" s="226"/>
      <c r="E3" s="226"/>
      <c r="F3" s="226"/>
    </row>
    <row r="4" spans="1:6" ht="18" customHeight="1">
      <c r="A4" s="290" t="s">
        <v>173</v>
      </c>
      <c r="B4" s="290"/>
      <c r="C4" s="290"/>
      <c r="D4" s="290"/>
      <c r="E4" s="290"/>
      <c r="F4" s="290"/>
    </row>
    <row r="5" spans="1:6" ht="46.5" customHeight="1" thickBot="1">
      <c r="A5" s="101" t="s">
        <v>76</v>
      </c>
      <c r="B5" s="37" t="s">
        <v>43</v>
      </c>
      <c r="C5" s="44" t="s">
        <v>44</v>
      </c>
      <c r="D5" s="44" t="s">
        <v>45</v>
      </c>
      <c r="E5" s="37" t="s">
        <v>46</v>
      </c>
      <c r="F5" s="60" t="s">
        <v>47</v>
      </c>
    </row>
    <row r="6" spans="1:6" ht="15.95" customHeight="1" thickTop="1">
      <c r="A6" s="196" t="s">
        <v>5</v>
      </c>
      <c r="B6" s="14">
        <v>0</v>
      </c>
      <c r="C6" s="14">
        <v>0</v>
      </c>
      <c r="D6" s="14">
        <v>0</v>
      </c>
      <c r="E6" s="14">
        <v>0</v>
      </c>
      <c r="F6" s="61">
        <v>0</v>
      </c>
    </row>
    <row r="7" spans="1:6" ht="15.95" customHeight="1">
      <c r="A7" s="3" t="s">
        <v>6</v>
      </c>
      <c r="B7" s="3">
        <v>0</v>
      </c>
      <c r="C7" s="3">
        <v>0</v>
      </c>
      <c r="D7" s="3">
        <v>0</v>
      </c>
      <c r="E7" s="3">
        <v>0</v>
      </c>
      <c r="F7" s="61">
        <v>0</v>
      </c>
    </row>
    <row r="8" spans="1:6" ht="15.95" customHeight="1">
      <c r="A8" s="3" t="s">
        <v>7</v>
      </c>
      <c r="B8" s="3">
        <v>0</v>
      </c>
      <c r="C8" s="3">
        <v>0</v>
      </c>
      <c r="D8" s="3">
        <v>0</v>
      </c>
      <c r="E8" s="3">
        <v>0</v>
      </c>
      <c r="F8" s="61">
        <v>0</v>
      </c>
    </row>
    <row r="9" spans="1:6" ht="15.95" customHeight="1">
      <c r="A9" s="3" t="s">
        <v>8</v>
      </c>
      <c r="B9" s="3">
        <v>0</v>
      </c>
      <c r="C9" s="3">
        <v>0</v>
      </c>
      <c r="D9" s="3">
        <v>0</v>
      </c>
      <c r="E9" s="3">
        <v>0</v>
      </c>
      <c r="F9" s="61">
        <v>0</v>
      </c>
    </row>
    <row r="10" spans="1:6" ht="15.95" customHeight="1">
      <c r="A10" s="3" t="s">
        <v>9</v>
      </c>
      <c r="B10" s="3">
        <v>0</v>
      </c>
      <c r="C10" s="3">
        <v>0</v>
      </c>
      <c r="D10" s="3">
        <v>0</v>
      </c>
      <c r="E10" s="3">
        <v>0</v>
      </c>
      <c r="F10" s="61">
        <v>0</v>
      </c>
    </row>
    <row r="11" spans="1:6" ht="15.95" customHeight="1">
      <c r="A11" s="3" t="s">
        <v>10</v>
      </c>
      <c r="B11" s="3">
        <v>0</v>
      </c>
      <c r="C11" s="3">
        <v>0</v>
      </c>
      <c r="D11" s="3">
        <v>0</v>
      </c>
      <c r="E11" s="3">
        <v>0</v>
      </c>
      <c r="F11" s="61">
        <v>0</v>
      </c>
    </row>
    <row r="12" spans="1:6" ht="15.95" customHeight="1">
      <c r="A12" s="3" t="s">
        <v>167</v>
      </c>
      <c r="B12" s="3">
        <v>0</v>
      </c>
      <c r="C12" s="3">
        <v>0</v>
      </c>
      <c r="D12" s="3">
        <v>0</v>
      </c>
      <c r="E12" s="3">
        <v>0</v>
      </c>
      <c r="F12" s="61">
        <v>0</v>
      </c>
    </row>
    <row r="13" spans="1:6" ht="15.95" customHeight="1">
      <c r="A13" s="3" t="s">
        <v>11</v>
      </c>
      <c r="B13" s="3">
        <v>0</v>
      </c>
      <c r="C13" s="3">
        <v>7</v>
      </c>
      <c r="D13" s="3">
        <v>1</v>
      </c>
      <c r="E13" s="3">
        <v>0</v>
      </c>
      <c r="F13" s="61">
        <v>8</v>
      </c>
    </row>
    <row r="14" spans="1:6" ht="15.95" customHeight="1">
      <c r="A14" s="3" t="s">
        <v>149</v>
      </c>
      <c r="B14" s="3">
        <v>0</v>
      </c>
      <c r="C14" s="3">
        <v>1</v>
      </c>
      <c r="D14" s="3">
        <v>0</v>
      </c>
      <c r="E14" s="3">
        <v>0</v>
      </c>
      <c r="F14" s="61">
        <v>1</v>
      </c>
    </row>
    <row r="15" spans="1:6" ht="15.95" customHeight="1">
      <c r="A15" s="3" t="s">
        <v>160</v>
      </c>
      <c r="B15" s="3">
        <v>0</v>
      </c>
      <c r="C15" s="3">
        <v>0</v>
      </c>
      <c r="D15" s="3">
        <v>0</v>
      </c>
      <c r="E15" s="3">
        <v>0</v>
      </c>
      <c r="F15" s="61">
        <v>0</v>
      </c>
    </row>
    <row r="16" spans="1:6" ht="15.95" customHeight="1">
      <c r="A16" s="3" t="s">
        <v>12</v>
      </c>
      <c r="B16" s="3">
        <v>0</v>
      </c>
      <c r="C16" s="3">
        <v>0</v>
      </c>
      <c r="D16" s="3">
        <v>0</v>
      </c>
      <c r="E16" s="3">
        <v>0</v>
      </c>
      <c r="F16" s="61">
        <v>0</v>
      </c>
    </row>
    <row r="17" spans="1:6" ht="15.95" customHeight="1">
      <c r="A17" s="3" t="s">
        <v>13</v>
      </c>
      <c r="B17" s="3">
        <v>0</v>
      </c>
      <c r="C17" s="3">
        <v>0</v>
      </c>
      <c r="D17" s="3">
        <v>0</v>
      </c>
      <c r="E17" s="3">
        <v>0</v>
      </c>
      <c r="F17" s="61">
        <v>0</v>
      </c>
    </row>
    <row r="18" spans="1:6" ht="15.95" customHeight="1">
      <c r="A18" s="3" t="s">
        <v>14</v>
      </c>
      <c r="B18" s="3">
        <v>0</v>
      </c>
      <c r="C18" s="3">
        <v>0</v>
      </c>
      <c r="D18" s="3">
        <v>0</v>
      </c>
      <c r="E18" s="3">
        <v>0</v>
      </c>
      <c r="F18" s="61">
        <v>0</v>
      </c>
    </row>
    <row r="19" spans="1:6" ht="15.95" customHeight="1">
      <c r="A19" s="3" t="s">
        <v>161</v>
      </c>
      <c r="B19" s="3">
        <v>0</v>
      </c>
      <c r="C19" s="3">
        <v>0</v>
      </c>
      <c r="D19" s="3">
        <v>0</v>
      </c>
      <c r="E19" s="3">
        <v>0</v>
      </c>
      <c r="F19" s="61">
        <v>0</v>
      </c>
    </row>
    <row r="20" spans="1:6" ht="15.95" customHeight="1">
      <c r="A20" s="3" t="s">
        <v>15</v>
      </c>
      <c r="B20" s="3">
        <v>0</v>
      </c>
      <c r="C20" s="3">
        <v>0</v>
      </c>
      <c r="D20" s="3">
        <v>0</v>
      </c>
      <c r="E20" s="3">
        <v>0</v>
      </c>
      <c r="F20" s="61">
        <v>0</v>
      </c>
    </row>
    <row r="21" spans="1:6" ht="15.95" customHeight="1">
      <c r="A21" s="3" t="s">
        <v>16</v>
      </c>
      <c r="B21" s="3">
        <v>0</v>
      </c>
      <c r="C21" s="3">
        <v>0</v>
      </c>
      <c r="D21" s="3">
        <v>0</v>
      </c>
      <c r="E21" s="3">
        <v>0</v>
      </c>
      <c r="F21" s="61">
        <v>0</v>
      </c>
    </row>
    <row r="22" spans="1:6" ht="15.95" customHeight="1">
      <c r="A22" s="3" t="s">
        <v>17</v>
      </c>
      <c r="B22" s="3">
        <v>0</v>
      </c>
      <c r="C22" s="3">
        <v>0</v>
      </c>
      <c r="D22" s="3">
        <v>0</v>
      </c>
      <c r="E22" s="3">
        <v>0</v>
      </c>
      <c r="F22" s="61">
        <v>0</v>
      </c>
    </row>
    <row r="23" spans="1:6" ht="15.95" customHeight="1">
      <c r="A23" s="3" t="s">
        <v>18</v>
      </c>
      <c r="B23" s="3">
        <v>0</v>
      </c>
      <c r="C23" s="3">
        <v>0</v>
      </c>
      <c r="D23" s="3">
        <v>0</v>
      </c>
      <c r="E23" s="3">
        <v>0</v>
      </c>
      <c r="F23" s="61">
        <v>0</v>
      </c>
    </row>
    <row r="24" spans="1:6" ht="15.95" customHeight="1">
      <c r="A24" s="3" t="s">
        <v>155</v>
      </c>
      <c r="B24" s="3">
        <v>0</v>
      </c>
      <c r="C24" s="3">
        <v>0</v>
      </c>
      <c r="D24" s="3">
        <v>0</v>
      </c>
      <c r="E24" s="3">
        <v>0</v>
      </c>
      <c r="F24" s="61">
        <v>0</v>
      </c>
    </row>
    <row r="25" spans="1:6" ht="15.95" customHeight="1">
      <c r="A25" s="3" t="s">
        <v>170</v>
      </c>
      <c r="B25" s="3">
        <v>0</v>
      </c>
      <c r="C25" s="3">
        <v>0</v>
      </c>
      <c r="D25" s="3">
        <v>0</v>
      </c>
      <c r="E25" s="3">
        <v>0</v>
      </c>
      <c r="F25" s="61">
        <v>0</v>
      </c>
    </row>
    <row r="26" spans="1:6" ht="15.95" customHeight="1">
      <c r="A26" s="3" t="s">
        <v>19</v>
      </c>
      <c r="B26" s="3">
        <v>0</v>
      </c>
      <c r="C26" s="3">
        <v>0</v>
      </c>
      <c r="D26" s="3">
        <v>0</v>
      </c>
      <c r="E26" s="3">
        <v>0</v>
      </c>
      <c r="F26" s="61">
        <v>0</v>
      </c>
    </row>
    <row r="27" spans="1:6" ht="15.95" customHeight="1" thickBot="1">
      <c r="A27" s="3" t="s">
        <v>156</v>
      </c>
      <c r="B27" s="3">
        <v>0</v>
      </c>
      <c r="C27" s="3">
        <v>1</v>
      </c>
      <c r="D27" s="3">
        <v>0</v>
      </c>
      <c r="E27" s="3">
        <v>0</v>
      </c>
      <c r="F27" s="61">
        <v>1</v>
      </c>
    </row>
    <row r="28" spans="1:6" ht="15.95" customHeight="1" thickBot="1">
      <c r="A28" s="93" t="s">
        <v>58</v>
      </c>
      <c r="B28" s="13">
        <f>SUM(B6:B27)</f>
        <v>0</v>
      </c>
      <c r="C28" s="13">
        <f>SUM(C6:C27)</f>
        <v>9</v>
      </c>
      <c r="D28" s="13">
        <f>SUM(D6:D27)</f>
        <v>1</v>
      </c>
      <c r="E28" s="13">
        <f>SUM(E6:E27)</f>
        <v>0</v>
      </c>
      <c r="F28" s="77">
        <f>SUM(F6:F27)</f>
        <v>10</v>
      </c>
    </row>
  </sheetData>
  <mergeCells count="3">
    <mergeCell ref="A2:F2"/>
    <mergeCell ref="A3:F3"/>
    <mergeCell ref="A4:F4"/>
  </mergeCells>
  <phoneticPr fontId="0" type="noConversion"/>
  <pageMargins left="0.75" right="0.75" top="0.75" bottom="0.75" header="0.5" footer="0.5"/>
  <pageSetup orientation="portrait" r:id="rId1"/>
  <headerFooter alignWithMargins="0">
    <oddFooter>&amp;LPage 12&amp;R&amp;F/&amp;A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topLeftCell="A16" zoomScaleNormal="100" workbookViewId="0">
      <selection activeCell="E19" sqref="E19"/>
    </sheetView>
  </sheetViews>
  <sheetFormatPr defaultRowHeight="12.75"/>
  <cols>
    <col min="1" max="1" width="1.5703125" customWidth="1"/>
    <col min="2" max="2" width="8.28515625" style="63" customWidth="1"/>
    <col min="3" max="3" width="25.5703125" customWidth="1"/>
    <col min="4" max="4" width="2.28515625" customWidth="1"/>
    <col min="5" max="5" width="59.28515625" customWidth="1"/>
  </cols>
  <sheetData>
    <row r="1" spans="1:6" ht="15">
      <c r="A1" s="303" t="s">
        <v>143</v>
      </c>
      <c r="B1" s="303"/>
      <c r="C1" s="303"/>
      <c r="D1" s="303"/>
      <c r="E1" s="303"/>
    </row>
    <row r="2" spans="1:6" ht="19.5" customHeight="1">
      <c r="A2" s="304" t="s">
        <v>60</v>
      </c>
      <c r="B2" s="304"/>
      <c r="C2" s="304"/>
      <c r="D2" s="304"/>
      <c r="E2" s="304"/>
    </row>
    <row r="3" spans="1:6" ht="17.25" customHeight="1">
      <c r="A3" s="304" t="s">
        <v>163</v>
      </c>
      <c r="B3" s="304"/>
      <c r="C3" s="304"/>
      <c r="D3" s="304"/>
      <c r="E3" s="304"/>
    </row>
    <row r="4" spans="1:6" ht="10.5" customHeight="1">
      <c r="A4" s="62"/>
    </row>
    <row r="5" spans="1:6" ht="20.25" customHeight="1">
      <c r="A5" s="305" t="s">
        <v>61</v>
      </c>
      <c r="B5" s="305"/>
      <c r="C5" s="305"/>
      <c r="D5" s="305"/>
      <c r="E5" s="305"/>
    </row>
    <row r="6" spans="1:6" ht="24.75" customHeight="1" thickBot="1">
      <c r="B6" s="64" t="s">
        <v>62</v>
      </c>
      <c r="C6" s="65" t="s">
        <v>63</v>
      </c>
      <c r="D6" s="65"/>
      <c r="E6" s="65" t="s">
        <v>64</v>
      </c>
    </row>
    <row r="7" spans="1:6" ht="63.75">
      <c r="B7" s="66" t="s">
        <v>71</v>
      </c>
      <c r="C7" s="66" t="s">
        <v>65</v>
      </c>
      <c r="D7" s="66"/>
      <c r="E7" s="66" t="s">
        <v>66</v>
      </c>
      <c r="F7" s="178" t="s">
        <v>162</v>
      </c>
    </row>
    <row r="8" spans="1:6" ht="206.25" customHeight="1">
      <c r="B8" s="67" t="s">
        <v>165</v>
      </c>
      <c r="C8" s="67" t="s">
        <v>51</v>
      </c>
      <c r="D8" s="67"/>
      <c r="E8" s="67" t="s">
        <v>166</v>
      </c>
    </row>
    <row r="9" spans="1:6">
      <c r="B9" s="67" t="s">
        <v>94</v>
      </c>
      <c r="C9" s="67" t="s">
        <v>95</v>
      </c>
      <c r="D9" s="67"/>
      <c r="E9" s="67" t="s">
        <v>96</v>
      </c>
    </row>
    <row r="10" spans="1:6" ht="193.5" customHeight="1">
      <c r="B10" s="67" t="s">
        <v>97</v>
      </c>
      <c r="C10" s="67" t="s">
        <v>98</v>
      </c>
      <c r="D10" s="67"/>
      <c r="E10" s="67" t="s">
        <v>123</v>
      </c>
    </row>
    <row r="11" spans="1:6" ht="3" customHeight="1">
      <c r="A11" s="68"/>
      <c r="B11" s="68"/>
      <c r="C11" s="68"/>
      <c r="D11" s="68"/>
      <c r="E11" s="68"/>
    </row>
    <row r="12" spans="1:6" ht="23.25" customHeight="1">
      <c r="A12" s="302" t="s">
        <v>67</v>
      </c>
      <c r="B12" s="302"/>
      <c r="C12" s="302"/>
      <c r="D12" s="302"/>
      <c r="E12" s="302"/>
    </row>
    <row r="13" spans="1:6" ht="23.25" customHeight="1" thickBot="1">
      <c r="B13" s="64" t="s">
        <v>62</v>
      </c>
      <c r="C13" s="65" t="s">
        <v>63</v>
      </c>
      <c r="D13" s="65"/>
      <c r="E13" s="65" t="s">
        <v>64</v>
      </c>
    </row>
    <row r="14" spans="1:6" ht="51">
      <c r="B14" s="67" t="s">
        <v>99</v>
      </c>
      <c r="C14" s="67" t="s">
        <v>26</v>
      </c>
      <c r="D14" s="67"/>
      <c r="E14" s="67" t="s">
        <v>168</v>
      </c>
    </row>
    <row r="15" spans="1:6" ht="51">
      <c r="B15" s="67" t="s">
        <v>109</v>
      </c>
      <c r="C15" s="67" t="s">
        <v>28</v>
      </c>
      <c r="D15" s="67"/>
      <c r="E15" s="67" t="s">
        <v>100</v>
      </c>
    </row>
    <row r="16" spans="1:6" ht="63.75">
      <c r="B16" s="67" t="s">
        <v>107</v>
      </c>
      <c r="C16" s="67" t="s">
        <v>108</v>
      </c>
      <c r="D16" s="67"/>
      <c r="E16" s="67" t="s">
        <v>101</v>
      </c>
    </row>
    <row r="17" spans="2:6" ht="76.5" customHeight="1">
      <c r="B17" s="67" t="s">
        <v>106</v>
      </c>
      <c r="C17" s="67" t="s">
        <v>34</v>
      </c>
      <c r="D17" s="67"/>
      <c r="E17" s="67" t="s">
        <v>102</v>
      </c>
      <c r="F17" s="69"/>
    </row>
    <row r="18" spans="2:6" ht="51">
      <c r="B18" s="67" t="s">
        <v>105</v>
      </c>
      <c r="C18" s="67" t="s">
        <v>124</v>
      </c>
      <c r="D18" s="67"/>
      <c r="E18" s="67" t="s">
        <v>125</v>
      </c>
      <c r="F18" s="69"/>
    </row>
    <row r="19" spans="2:6" ht="89.25" customHeight="1">
      <c r="B19" s="67" t="s">
        <v>104</v>
      </c>
      <c r="C19" s="67" t="s">
        <v>103</v>
      </c>
      <c r="D19" s="67"/>
      <c r="E19" s="67" t="s">
        <v>136</v>
      </c>
    </row>
    <row r="20" spans="2:6" ht="114.95" customHeight="1">
      <c r="B20" s="67" t="s">
        <v>179</v>
      </c>
      <c r="C20" s="67" t="s">
        <v>137</v>
      </c>
      <c r="D20" s="67"/>
      <c r="E20" s="67" t="s">
        <v>181</v>
      </c>
    </row>
    <row r="21" spans="2:6" ht="76.5" customHeight="1">
      <c r="B21" s="67" t="s">
        <v>180</v>
      </c>
      <c r="C21" s="67" t="s">
        <v>57</v>
      </c>
      <c r="D21" s="67"/>
      <c r="E21" s="67" t="s">
        <v>144</v>
      </c>
    </row>
  </sheetData>
  <mergeCells count="5">
    <mergeCell ref="A12:E12"/>
    <mergeCell ref="A1:E1"/>
    <mergeCell ref="A2:E2"/>
    <mergeCell ref="A3:E3"/>
    <mergeCell ref="A5:E5"/>
  </mergeCells>
  <phoneticPr fontId="0" type="noConversion"/>
  <pageMargins left="0.5" right="0.5" top="1" bottom="0.5" header="0.5" footer="0.5"/>
  <pageSetup orientation="portrait" useFirstPageNumber="1" r:id="rId1"/>
  <headerFooter alignWithMargins="0">
    <oddHeader>&amp;R&amp;"Arial,Bold"EOY Report Descriptions - Page 13 - part &amp;P
Rev. 8/26/2013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workbookViewId="0"/>
  </sheetViews>
  <sheetFormatPr defaultRowHeight="12.75"/>
  <cols>
    <col min="1" max="1" width="3.85546875" customWidth="1"/>
    <col min="2" max="2" width="16.85546875" customWidth="1"/>
    <col min="3" max="3" width="8.42578125" customWidth="1"/>
    <col min="4" max="4" width="8.7109375" bestFit="1" customWidth="1"/>
    <col min="5" max="5" width="8" customWidth="1"/>
    <col min="6" max="6" width="7.85546875" customWidth="1"/>
    <col min="7" max="7" width="11.7109375" customWidth="1"/>
    <col min="8" max="8" width="12.140625" customWidth="1"/>
    <col min="9" max="9" width="8.28515625" customWidth="1"/>
    <col min="10" max="10" width="8.7109375" customWidth="1"/>
    <col min="11" max="11" width="8.5703125" customWidth="1"/>
    <col min="12" max="12" width="8.7109375" customWidth="1"/>
  </cols>
  <sheetData>
    <row r="1" spans="1:19" ht="12.75" customHeight="1">
      <c r="A1" s="209" t="s">
        <v>193</v>
      </c>
      <c r="B1" s="210"/>
      <c r="C1" s="210"/>
      <c r="D1" s="210"/>
      <c r="E1" s="63"/>
      <c r="I1" s="75"/>
      <c r="J1" s="75"/>
      <c r="K1" s="75"/>
      <c r="L1" s="75"/>
    </row>
    <row r="2" spans="1:19" ht="18" customHeight="1">
      <c r="A2" s="225" t="s">
        <v>129</v>
      </c>
      <c r="B2" s="225"/>
      <c r="C2" s="225"/>
      <c r="D2" s="225"/>
      <c r="E2" s="225"/>
      <c r="F2" s="225"/>
      <c r="G2" s="225"/>
      <c r="H2" s="225"/>
      <c r="I2" s="225"/>
      <c r="J2" s="225"/>
      <c r="K2" s="225"/>
      <c r="L2" s="225"/>
    </row>
    <row r="3" spans="1:19" ht="15">
      <c r="A3" s="226" t="s">
        <v>0</v>
      </c>
      <c r="B3" s="226"/>
      <c r="C3" s="226"/>
      <c r="D3" s="226"/>
      <c r="E3" s="226"/>
      <c r="F3" s="226"/>
      <c r="G3" s="226"/>
      <c r="H3" s="226"/>
      <c r="I3" s="226"/>
      <c r="J3" s="226"/>
      <c r="K3" s="226"/>
      <c r="L3" s="226"/>
    </row>
    <row r="4" spans="1:19" ht="16.5" customHeight="1">
      <c r="A4" s="226" t="s">
        <v>173</v>
      </c>
      <c r="B4" s="227"/>
      <c r="C4" s="227"/>
      <c r="D4" s="227"/>
      <c r="E4" s="227"/>
      <c r="F4" s="227"/>
      <c r="G4" s="227"/>
      <c r="H4" s="227"/>
      <c r="I4" s="227"/>
      <c r="J4" s="227"/>
      <c r="K4" s="227"/>
      <c r="L4" s="227"/>
    </row>
    <row r="5" spans="1:19" ht="24.95" customHeight="1">
      <c r="A5" s="237"/>
      <c r="B5" s="237"/>
      <c r="C5" s="237"/>
      <c r="D5" s="237"/>
      <c r="E5" s="237"/>
      <c r="F5" s="237"/>
      <c r="G5" s="237"/>
      <c r="H5" s="237"/>
      <c r="I5" s="237"/>
      <c r="J5" s="237"/>
      <c r="K5" s="237"/>
      <c r="L5" s="237"/>
    </row>
    <row r="6" spans="1:19" ht="14.1" customHeight="1" thickBot="1">
      <c r="A6" s="232" t="s">
        <v>76</v>
      </c>
      <c r="B6" s="233"/>
      <c r="C6" s="229" t="s">
        <v>1</v>
      </c>
      <c r="D6" s="229"/>
      <c r="E6" s="230"/>
      <c r="F6" s="231"/>
      <c r="G6" s="228" t="s">
        <v>164</v>
      </c>
      <c r="H6" s="229"/>
      <c r="I6" s="236"/>
      <c r="J6" s="228" t="s">
        <v>2</v>
      </c>
      <c r="K6" s="229"/>
      <c r="L6" s="229"/>
    </row>
    <row r="7" spans="1:19" ht="27" customHeight="1" thickTop="1" thickBot="1">
      <c r="A7" s="234"/>
      <c r="B7" s="235"/>
      <c r="C7" s="102" t="s">
        <v>169</v>
      </c>
      <c r="D7" s="102" t="s">
        <v>172</v>
      </c>
      <c r="E7" s="102" t="s">
        <v>53</v>
      </c>
      <c r="F7" s="103" t="s">
        <v>3</v>
      </c>
      <c r="G7" s="104" t="s">
        <v>169</v>
      </c>
      <c r="H7" s="104" t="s">
        <v>172</v>
      </c>
      <c r="I7" s="105" t="s">
        <v>4</v>
      </c>
      <c r="J7" s="104" t="s">
        <v>169</v>
      </c>
      <c r="K7" s="104" t="s">
        <v>172</v>
      </c>
      <c r="L7" s="104" t="s">
        <v>3</v>
      </c>
    </row>
    <row r="8" spans="1:19" ht="15.75" customHeight="1" thickTop="1">
      <c r="A8" s="239" t="s">
        <v>5</v>
      </c>
      <c r="B8" s="240"/>
      <c r="C8" s="129">
        <v>4685</v>
      </c>
      <c r="D8" s="19">
        <v>4459</v>
      </c>
      <c r="E8" s="161">
        <f t="shared" ref="E8:E14" si="0">D8-C8</f>
        <v>-226</v>
      </c>
      <c r="F8" s="130">
        <f t="shared" ref="F8:F14" si="1">(D8-C8)/C8</f>
        <v>-4.8239060832443968E-2</v>
      </c>
      <c r="G8" s="199">
        <v>86786</v>
      </c>
      <c r="H8" s="174">
        <v>79938</v>
      </c>
      <c r="I8" s="135">
        <f>(H8-G8)/G8</f>
        <v>-7.8906736109510753E-2</v>
      </c>
      <c r="J8" s="134">
        <f>ROUNDDOWN(G8/30,0)</f>
        <v>2892</v>
      </c>
      <c r="K8" s="134">
        <f>ROUNDDOWN(H8/30,0)</f>
        <v>2664</v>
      </c>
      <c r="L8" s="136">
        <f t="shared" ref="L8:L19" si="2">(K8-J8)/J8</f>
        <v>-7.8838174273858919E-2</v>
      </c>
      <c r="N8" s="8"/>
      <c r="O8" s="12"/>
      <c r="P8" s="88"/>
      <c r="Q8" s="89"/>
      <c r="R8" s="89"/>
      <c r="S8" s="88"/>
    </row>
    <row r="9" spans="1:19" ht="15.75" customHeight="1">
      <c r="A9" s="219" t="s">
        <v>6</v>
      </c>
      <c r="B9" s="220"/>
      <c r="C9" s="106">
        <v>5651</v>
      </c>
      <c r="D9" s="16">
        <v>5762</v>
      </c>
      <c r="E9" s="162">
        <f t="shared" si="0"/>
        <v>111</v>
      </c>
      <c r="F9" s="107">
        <f t="shared" si="1"/>
        <v>1.9642541143160504E-2</v>
      </c>
      <c r="G9" s="175">
        <v>78045</v>
      </c>
      <c r="H9" s="175">
        <v>80320</v>
      </c>
      <c r="I9" s="131">
        <f>(H9-G9)/G9</f>
        <v>2.9149849445832533E-2</v>
      </c>
      <c r="J9" s="132">
        <f t="shared" ref="J9:J14" si="3">ROUNDDOWN(G9/30,0)</f>
        <v>2601</v>
      </c>
      <c r="K9" s="132">
        <f>ROUNDDOWN(H9/30,0)</f>
        <v>2677</v>
      </c>
      <c r="L9" s="133">
        <f t="shared" si="2"/>
        <v>2.9219530949634757E-2</v>
      </c>
      <c r="N9" s="8"/>
      <c r="O9" s="12"/>
      <c r="P9" s="88"/>
      <c r="Q9" s="89"/>
      <c r="R9" s="89"/>
      <c r="S9" s="88"/>
    </row>
    <row r="10" spans="1:19" ht="15.75" customHeight="1">
      <c r="A10" s="219" t="s">
        <v>7</v>
      </c>
      <c r="B10" s="220"/>
      <c r="C10" s="106">
        <v>5659</v>
      </c>
      <c r="D10" s="16">
        <v>5714</v>
      </c>
      <c r="E10" s="161">
        <f t="shared" si="0"/>
        <v>55</v>
      </c>
      <c r="F10" s="107">
        <f t="shared" si="1"/>
        <v>9.7190316310302172E-3</v>
      </c>
      <c r="G10" s="175">
        <v>96312</v>
      </c>
      <c r="H10" s="175">
        <v>94298</v>
      </c>
      <c r="I10" s="131">
        <f>(H10-G10)/G10</f>
        <v>-2.091120524960545E-2</v>
      </c>
      <c r="J10" s="132">
        <f t="shared" si="3"/>
        <v>3210</v>
      </c>
      <c r="K10" s="132">
        <f t="shared" ref="K10:K22" si="4">ROUNDDOWN(H10/30,0)</f>
        <v>3143</v>
      </c>
      <c r="L10" s="133">
        <f t="shared" si="2"/>
        <v>-2.0872274143302182E-2</v>
      </c>
      <c r="N10" s="8"/>
      <c r="O10" s="12"/>
      <c r="P10" s="88"/>
      <c r="Q10" s="89"/>
      <c r="R10" s="89"/>
      <c r="S10" s="88"/>
    </row>
    <row r="11" spans="1:19" ht="15.75" customHeight="1">
      <c r="A11" s="219" t="s">
        <v>8</v>
      </c>
      <c r="B11" s="220"/>
      <c r="C11" s="106">
        <v>6204</v>
      </c>
      <c r="D11" s="16">
        <v>6192</v>
      </c>
      <c r="E11" s="162">
        <f t="shared" si="0"/>
        <v>-12</v>
      </c>
      <c r="F11" s="107">
        <f t="shared" si="1"/>
        <v>-1.9342359767891683E-3</v>
      </c>
      <c r="G11" s="175">
        <v>98932</v>
      </c>
      <c r="H11" s="175">
        <v>96024</v>
      </c>
      <c r="I11" s="131">
        <f>(H11-G11)/G11</f>
        <v>-2.9393927141875227E-2</v>
      </c>
      <c r="J11" s="132">
        <f t="shared" si="3"/>
        <v>3297</v>
      </c>
      <c r="K11" s="132">
        <f t="shared" si="4"/>
        <v>3200</v>
      </c>
      <c r="L11" s="133">
        <f t="shared" si="2"/>
        <v>-2.9420685471640885E-2</v>
      </c>
      <c r="N11" s="8"/>
      <c r="O11" s="12"/>
      <c r="P11" s="88"/>
      <c r="Q11" s="89"/>
      <c r="R11" s="89"/>
      <c r="S11" s="88"/>
    </row>
    <row r="12" spans="1:19" ht="15.75" customHeight="1">
      <c r="A12" s="238" t="s">
        <v>9</v>
      </c>
      <c r="B12" s="220"/>
      <c r="C12" s="106">
        <v>11514</v>
      </c>
      <c r="D12" s="16">
        <v>11429</v>
      </c>
      <c r="E12" s="192">
        <f t="shared" si="0"/>
        <v>-85</v>
      </c>
      <c r="F12" s="107">
        <f t="shared" si="1"/>
        <v>-7.3823171790863293E-3</v>
      </c>
      <c r="G12" s="175">
        <v>173575</v>
      </c>
      <c r="H12" s="175">
        <v>165950</v>
      </c>
      <c r="I12" s="131">
        <f t="shared" ref="I12:I19" si="5">(H12-G12)/G12</f>
        <v>-4.3929137260550193E-2</v>
      </c>
      <c r="J12" s="132">
        <f t="shared" si="3"/>
        <v>5785</v>
      </c>
      <c r="K12" s="132">
        <f t="shared" si="4"/>
        <v>5531</v>
      </c>
      <c r="L12" s="133">
        <f t="shared" si="2"/>
        <v>-4.3906655142610197E-2</v>
      </c>
      <c r="N12" s="8"/>
      <c r="O12" s="12"/>
      <c r="P12" s="88"/>
      <c r="Q12" s="89"/>
      <c r="R12" s="89"/>
      <c r="S12" s="88"/>
    </row>
    <row r="13" spans="1:19" ht="15.75" customHeight="1">
      <c r="A13" s="219" t="s">
        <v>10</v>
      </c>
      <c r="B13" s="220"/>
      <c r="C13" s="106">
        <v>14334</v>
      </c>
      <c r="D13" s="16">
        <v>14642</v>
      </c>
      <c r="E13" s="164">
        <f t="shared" si="0"/>
        <v>308</v>
      </c>
      <c r="F13" s="107">
        <f t="shared" si="1"/>
        <v>2.1487372680340448E-2</v>
      </c>
      <c r="G13" s="175">
        <v>192813</v>
      </c>
      <c r="H13" s="175">
        <v>191472</v>
      </c>
      <c r="I13" s="107">
        <f t="shared" si="5"/>
        <v>-6.9549252384434662E-3</v>
      </c>
      <c r="J13" s="132">
        <f t="shared" si="3"/>
        <v>6427</v>
      </c>
      <c r="K13" s="132">
        <f t="shared" si="4"/>
        <v>6382</v>
      </c>
      <c r="L13" s="165">
        <f t="shared" si="2"/>
        <v>-7.0017115294849852E-3</v>
      </c>
      <c r="N13" s="108"/>
      <c r="O13" s="12"/>
      <c r="P13" s="88"/>
      <c r="Q13" s="89"/>
      <c r="R13" s="89"/>
      <c r="S13" s="88"/>
    </row>
    <row r="14" spans="1:19" ht="15.75" customHeight="1">
      <c r="A14" s="219" t="s">
        <v>167</v>
      </c>
      <c r="B14" s="220"/>
      <c r="C14" s="106">
        <v>3531</v>
      </c>
      <c r="D14" s="16">
        <v>4313</v>
      </c>
      <c r="E14" s="106">
        <f t="shared" si="0"/>
        <v>782</v>
      </c>
      <c r="F14" s="107">
        <f t="shared" si="1"/>
        <v>0.22146700651373549</v>
      </c>
      <c r="G14" s="175">
        <v>47717</v>
      </c>
      <c r="H14" s="175">
        <v>54377</v>
      </c>
      <c r="I14" s="131">
        <f t="shared" si="5"/>
        <v>0.1395728985476874</v>
      </c>
      <c r="J14" s="132">
        <f t="shared" si="3"/>
        <v>1590</v>
      </c>
      <c r="K14" s="132">
        <f t="shared" si="4"/>
        <v>1812</v>
      </c>
      <c r="L14" s="133">
        <f t="shared" si="2"/>
        <v>0.13962264150943396</v>
      </c>
      <c r="N14" s="8"/>
      <c r="O14" s="12"/>
      <c r="P14" s="88"/>
      <c r="Q14" s="89"/>
      <c r="R14" s="89"/>
      <c r="S14" s="88"/>
    </row>
    <row r="15" spans="1:19" ht="15.75" customHeight="1">
      <c r="A15" s="219" t="s">
        <v>11</v>
      </c>
      <c r="B15" s="220"/>
      <c r="C15" s="191">
        <v>5231</v>
      </c>
      <c r="D15" s="16">
        <v>4676</v>
      </c>
      <c r="E15" s="162">
        <f t="shared" ref="E15:E22" si="6">D15-C15</f>
        <v>-555</v>
      </c>
      <c r="F15" s="107">
        <f t="shared" ref="F15:F22" si="7">(D15-C15)/C15</f>
        <v>-0.10609826037086599</v>
      </c>
      <c r="G15" s="175">
        <v>72293.399999999994</v>
      </c>
      <c r="H15" s="175">
        <v>65889.399999999994</v>
      </c>
      <c r="I15" s="131">
        <f t="shared" si="5"/>
        <v>-8.8583466817164502E-2</v>
      </c>
      <c r="J15" s="132">
        <f t="shared" ref="J15:J29" si="8">ROUNDDOWN(G15/30,0)</f>
        <v>2409</v>
      </c>
      <c r="K15" s="132">
        <f t="shared" si="4"/>
        <v>2196</v>
      </c>
      <c r="L15" s="133">
        <f t="shared" si="2"/>
        <v>-8.8418430884184315E-2</v>
      </c>
      <c r="N15" s="8"/>
      <c r="O15" s="12"/>
      <c r="P15" s="88"/>
      <c r="Q15" s="89"/>
      <c r="R15" s="89"/>
      <c r="S15" s="88"/>
    </row>
    <row r="16" spans="1:19" ht="15.75" customHeight="1">
      <c r="A16" s="219" t="s">
        <v>149</v>
      </c>
      <c r="B16" s="220"/>
      <c r="C16" s="106">
        <v>7956</v>
      </c>
      <c r="D16" s="16">
        <v>7750</v>
      </c>
      <c r="E16" s="162">
        <f t="shared" si="6"/>
        <v>-206</v>
      </c>
      <c r="F16" s="107">
        <f t="shared" si="7"/>
        <v>-2.5892408245349424E-2</v>
      </c>
      <c r="G16" s="175">
        <v>118860</v>
      </c>
      <c r="H16" s="175">
        <v>115043</v>
      </c>
      <c r="I16" s="131">
        <f t="shared" si="5"/>
        <v>-3.2113410735318863E-2</v>
      </c>
      <c r="J16" s="132">
        <f>ROUNDDOWN(G16/30,0)</f>
        <v>3962</v>
      </c>
      <c r="K16" s="132">
        <f t="shared" si="4"/>
        <v>3834</v>
      </c>
      <c r="L16" s="133">
        <f t="shared" si="2"/>
        <v>-3.2306915699141847E-2</v>
      </c>
      <c r="N16" s="8"/>
      <c r="O16" s="12"/>
      <c r="P16" s="88"/>
      <c r="Q16" s="89"/>
      <c r="R16" s="89"/>
      <c r="S16" s="88"/>
    </row>
    <row r="17" spans="1:19" ht="15.75" customHeight="1">
      <c r="A17" s="219" t="s">
        <v>160</v>
      </c>
      <c r="B17" s="220"/>
      <c r="C17" s="197">
        <v>5627</v>
      </c>
      <c r="D17" s="16">
        <v>6020</v>
      </c>
      <c r="E17" s="162">
        <f t="shared" si="6"/>
        <v>393</v>
      </c>
      <c r="F17" s="107">
        <f t="shared" si="7"/>
        <v>6.9841834014572599E-2</v>
      </c>
      <c r="G17" s="198">
        <v>85138.5</v>
      </c>
      <c r="H17" s="175">
        <v>88659.5</v>
      </c>
      <c r="I17" s="131">
        <f t="shared" si="5"/>
        <v>4.1356143225450295E-2</v>
      </c>
      <c r="J17" s="132">
        <f t="shared" si="8"/>
        <v>2837</v>
      </c>
      <c r="K17" s="132">
        <f t="shared" si="4"/>
        <v>2955</v>
      </c>
      <c r="L17" s="133">
        <f t="shared" si="2"/>
        <v>4.1593232287627777E-2</v>
      </c>
      <c r="N17" s="8"/>
      <c r="O17" s="12"/>
      <c r="P17" s="88"/>
      <c r="Q17" s="89"/>
      <c r="R17" s="89"/>
      <c r="S17" s="88"/>
    </row>
    <row r="18" spans="1:19" ht="15.75" customHeight="1">
      <c r="A18" s="219" t="s">
        <v>12</v>
      </c>
      <c r="B18" s="220"/>
      <c r="C18" s="106">
        <v>10071</v>
      </c>
      <c r="D18" s="16">
        <v>11147</v>
      </c>
      <c r="E18" s="163">
        <f t="shared" si="6"/>
        <v>1076</v>
      </c>
      <c r="F18" s="107">
        <f t="shared" si="7"/>
        <v>0.10684142587627843</v>
      </c>
      <c r="G18" s="175">
        <v>138633</v>
      </c>
      <c r="H18" s="175">
        <v>148895</v>
      </c>
      <c r="I18" s="131">
        <f t="shared" si="5"/>
        <v>7.4022779569078073E-2</v>
      </c>
      <c r="J18" s="132">
        <f t="shared" si="8"/>
        <v>4621</v>
      </c>
      <c r="K18" s="132">
        <f t="shared" si="4"/>
        <v>4963</v>
      </c>
      <c r="L18" s="133">
        <f t="shared" si="2"/>
        <v>7.4009954555291066E-2</v>
      </c>
      <c r="N18" s="8"/>
      <c r="O18" s="12"/>
      <c r="P18" s="88"/>
      <c r="Q18" s="89"/>
      <c r="R18" s="89"/>
      <c r="S18" s="88"/>
    </row>
    <row r="19" spans="1:19" ht="15.75" customHeight="1">
      <c r="A19" s="219" t="s">
        <v>13</v>
      </c>
      <c r="B19" s="220"/>
      <c r="C19" s="106">
        <v>4981</v>
      </c>
      <c r="D19" s="193">
        <v>5034</v>
      </c>
      <c r="E19" s="106">
        <f t="shared" si="6"/>
        <v>53</v>
      </c>
      <c r="F19" s="195">
        <f t="shared" si="7"/>
        <v>1.0640433647861875E-2</v>
      </c>
      <c r="G19" s="194">
        <v>72740</v>
      </c>
      <c r="H19" s="194">
        <v>73009</v>
      </c>
      <c r="I19" s="131">
        <f t="shared" si="5"/>
        <v>3.6981028320043994E-3</v>
      </c>
      <c r="J19" s="132">
        <f t="shared" si="8"/>
        <v>2424</v>
      </c>
      <c r="K19" s="132">
        <f t="shared" si="4"/>
        <v>2433</v>
      </c>
      <c r="L19" s="133">
        <f t="shared" si="2"/>
        <v>3.7128712871287127E-3</v>
      </c>
      <c r="N19" s="8"/>
      <c r="O19" s="12"/>
      <c r="P19" s="88"/>
      <c r="Q19" s="89"/>
      <c r="R19" s="89"/>
      <c r="S19" s="88"/>
    </row>
    <row r="20" spans="1:19" ht="15.75" customHeight="1">
      <c r="A20" s="219" t="s">
        <v>14</v>
      </c>
      <c r="B20" s="220"/>
      <c r="C20" s="106">
        <v>3661</v>
      </c>
      <c r="D20" s="16">
        <v>3779</v>
      </c>
      <c r="E20" s="162">
        <f t="shared" si="6"/>
        <v>118</v>
      </c>
      <c r="F20" s="107">
        <f t="shared" si="7"/>
        <v>3.2231630701993988E-2</v>
      </c>
      <c r="G20" s="175">
        <v>58081</v>
      </c>
      <c r="H20" s="175">
        <v>58596</v>
      </c>
      <c r="I20" s="131">
        <f>(H20-G20)/G20</f>
        <v>8.8669272223274396E-3</v>
      </c>
      <c r="J20" s="132">
        <f t="shared" si="8"/>
        <v>1936</v>
      </c>
      <c r="K20" s="132">
        <f t="shared" si="4"/>
        <v>1953</v>
      </c>
      <c r="L20" s="133">
        <f>(K20-J20)/J20</f>
        <v>8.7809917355371903E-3</v>
      </c>
      <c r="N20" s="8"/>
      <c r="O20" s="12"/>
      <c r="P20" s="88"/>
      <c r="Q20" s="89"/>
      <c r="R20" s="89"/>
      <c r="S20" s="88"/>
    </row>
    <row r="21" spans="1:19" ht="15.75" customHeight="1">
      <c r="A21" s="219" t="s">
        <v>161</v>
      </c>
      <c r="B21" s="220"/>
      <c r="C21" s="106">
        <v>2159</v>
      </c>
      <c r="D21" s="16">
        <v>1959</v>
      </c>
      <c r="E21" s="106">
        <f t="shared" si="6"/>
        <v>-200</v>
      </c>
      <c r="F21" s="107">
        <f t="shared" si="7"/>
        <v>-9.2635479388605835E-2</v>
      </c>
      <c r="G21" s="175">
        <v>33026</v>
      </c>
      <c r="H21" s="175">
        <v>28954</v>
      </c>
      <c r="I21" s="131">
        <f>(H21-G21)/G21</f>
        <v>-0.12329679646339248</v>
      </c>
      <c r="J21" s="132">
        <f t="shared" si="8"/>
        <v>1100</v>
      </c>
      <c r="K21" s="132">
        <f t="shared" si="4"/>
        <v>965</v>
      </c>
      <c r="L21" s="133">
        <f>(K21-J21)/J21</f>
        <v>-0.12272727272727273</v>
      </c>
      <c r="N21" s="8"/>
      <c r="O21" s="12"/>
      <c r="P21" s="88"/>
      <c r="Q21" s="89"/>
      <c r="R21" s="89"/>
      <c r="S21" s="88"/>
    </row>
    <row r="22" spans="1:19" ht="15.75" customHeight="1">
      <c r="A22" s="219" t="s">
        <v>15</v>
      </c>
      <c r="B22" s="220"/>
      <c r="C22" s="132">
        <v>2872</v>
      </c>
      <c r="D22" s="16">
        <v>2708</v>
      </c>
      <c r="E22" s="162">
        <f t="shared" si="6"/>
        <v>-164</v>
      </c>
      <c r="F22" s="131">
        <f t="shared" si="7"/>
        <v>-5.7103064066852366E-2</v>
      </c>
      <c r="G22" s="175">
        <v>49910</v>
      </c>
      <c r="H22" s="175">
        <v>47185</v>
      </c>
      <c r="I22" s="131">
        <f>(H22-G22)/G22</f>
        <v>-5.4598276898417154E-2</v>
      </c>
      <c r="J22" s="132">
        <f t="shared" si="8"/>
        <v>1663</v>
      </c>
      <c r="K22" s="132">
        <f t="shared" si="4"/>
        <v>1572</v>
      </c>
      <c r="L22" s="133">
        <f>(K22-J22)/J22</f>
        <v>-5.4720384846662661E-2</v>
      </c>
      <c r="N22" s="8"/>
      <c r="O22" s="12"/>
      <c r="P22" s="88"/>
      <c r="Q22" s="89"/>
      <c r="R22" s="89"/>
      <c r="S22" s="88"/>
    </row>
    <row r="23" spans="1:19" ht="15.75" customHeight="1">
      <c r="A23" s="221" t="s">
        <v>16</v>
      </c>
      <c r="B23" s="222"/>
      <c r="C23" s="106">
        <v>6352</v>
      </c>
      <c r="D23" s="16">
        <v>5846</v>
      </c>
      <c r="E23" s="161">
        <f t="shared" ref="E23:E33" si="9">D23-C23</f>
        <v>-506</v>
      </c>
      <c r="F23" s="107">
        <f t="shared" ref="F23:F33" si="10">(D23-C23)/C23</f>
        <v>-7.9659949622166243E-2</v>
      </c>
      <c r="G23" s="175">
        <v>93433</v>
      </c>
      <c r="H23" s="175">
        <v>87544</v>
      </c>
      <c r="I23" s="131">
        <f t="shared" ref="I23:I33" si="11">(H23-G23)/G23</f>
        <v>-6.3029122472787982E-2</v>
      </c>
      <c r="J23" s="132">
        <f t="shared" si="8"/>
        <v>3114</v>
      </c>
      <c r="K23" s="132">
        <f t="shared" ref="K23:K33" si="12">ROUNDDOWN(H23/30,0)</f>
        <v>2918</v>
      </c>
      <c r="L23" s="133">
        <f t="shared" ref="L23:L31" si="13">(K23-J23)/J23</f>
        <v>-6.2941554271034039E-2</v>
      </c>
      <c r="N23" s="8"/>
      <c r="O23" s="12"/>
      <c r="P23" s="88"/>
      <c r="Q23" s="89"/>
      <c r="R23" s="89"/>
      <c r="S23" s="88"/>
    </row>
    <row r="24" spans="1:19" ht="15.75" customHeight="1">
      <c r="A24" s="219" t="s">
        <v>17</v>
      </c>
      <c r="B24" s="220"/>
      <c r="C24" s="106">
        <v>2675</v>
      </c>
      <c r="D24" s="16">
        <v>2772</v>
      </c>
      <c r="E24" s="162">
        <f t="shared" si="9"/>
        <v>97</v>
      </c>
      <c r="F24" s="107">
        <f t="shared" si="10"/>
        <v>3.6261682242990652E-2</v>
      </c>
      <c r="G24" s="175">
        <v>43073</v>
      </c>
      <c r="H24" s="175">
        <v>45748</v>
      </c>
      <c r="I24" s="131">
        <f t="shared" si="11"/>
        <v>6.2103870173890838E-2</v>
      </c>
      <c r="J24" s="132">
        <f t="shared" si="8"/>
        <v>1435</v>
      </c>
      <c r="K24" s="132">
        <f t="shared" si="12"/>
        <v>1524</v>
      </c>
      <c r="L24" s="133">
        <f t="shared" si="13"/>
        <v>6.202090592334495E-2</v>
      </c>
      <c r="N24" s="8"/>
      <c r="O24" s="12"/>
      <c r="P24" s="88"/>
      <c r="Q24" s="89"/>
      <c r="R24" s="89"/>
      <c r="S24" s="88"/>
    </row>
    <row r="25" spans="1:19" ht="15.75" customHeight="1">
      <c r="A25" s="219" t="s">
        <v>18</v>
      </c>
      <c r="B25" s="220"/>
      <c r="C25" s="106">
        <v>2406</v>
      </c>
      <c r="D25" s="16">
        <v>2235</v>
      </c>
      <c r="E25" s="161">
        <f t="shared" si="9"/>
        <v>-171</v>
      </c>
      <c r="F25" s="107">
        <f t="shared" si="10"/>
        <v>-7.1072319201995013E-2</v>
      </c>
      <c r="G25" s="175">
        <v>35296</v>
      </c>
      <c r="H25" s="175">
        <v>33853</v>
      </c>
      <c r="I25" s="131">
        <f t="shared" si="11"/>
        <v>-4.0882819582955574E-2</v>
      </c>
      <c r="J25" s="132">
        <f t="shared" si="8"/>
        <v>1176</v>
      </c>
      <c r="K25" s="132">
        <f t="shared" si="12"/>
        <v>1128</v>
      </c>
      <c r="L25" s="133">
        <f t="shared" si="13"/>
        <v>-4.0816326530612242E-2</v>
      </c>
      <c r="N25" s="8"/>
      <c r="O25" s="12"/>
      <c r="P25" s="88"/>
      <c r="Q25" s="89"/>
      <c r="R25" s="89"/>
      <c r="S25" s="88"/>
    </row>
    <row r="26" spans="1:19" ht="15.75" customHeight="1">
      <c r="A26" s="219" t="s">
        <v>155</v>
      </c>
      <c r="B26" s="220"/>
      <c r="C26" s="106">
        <v>6578</v>
      </c>
      <c r="D26" s="16">
        <v>6527</v>
      </c>
      <c r="E26" s="162">
        <f t="shared" si="9"/>
        <v>-51</v>
      </c>
      <c r="F26" s="131">
        <f>(D26-C26)/C26</f>
        <v>-7.753116448768623E-3</v>
      </c>
      <c r="G26" s="175">
        <v>97992</v>
      </c>
      <c r="H26" s="175">
        <v>94316</v>
      </c>
      <c r="I26" s="131">
        <f t="shared" si="11"/>
        <v>-3.751326638909299E-2</v>
      </c>
      <c r="J26" s="132">
        <f t="shared" si="8"/>
        <v>3266</v>
      </c>
      <c r="K26" s="132">
        <f t="shared" si="12"/>
        <v>3143</v>
      </c>
      <c r="L26" s="133">
        <f t="shared" si="13"/>
        <v>-3.7660747091243112E-2</v>
      </c>
      <c r="N26" s="8"/>
      <c r="O26" s="12"/>
      <c r="P26" s="88"/>
      <c r="Q26" s="89"/>
      <c r="R26" s="89"/>
      <c r="S26" s="88"/>
    </row>
    <row r="27" spans="1:19" ht="15.75" customHeight="1">
      <c r="A27" s="202" t="s">
        <v>170</v>
      </c>
      <c r="B27" s="203"/>
      <c r="C27" s="106">
        <v>4879</v>
      </c>
      <c r="D27" s="16">
        <v>4916</v>
      </c>
      <c r="E27" s="106">
        <f t="shared" si="9"/>
        <v>37</v>
      </c>
      <c r="F27" s="131">
        <f>(D27-C27)/C27</f>
        <v>7.583521213363394E-3</v>
      </c>
      <c r="G27" s="194">
        <v>75439</v>
      </c>
      <c r="H27" s="175">
        <v>76041</v>
      </c>
      <c r="I27" s="131">
        <f>(H27-G27)/G27</f>
        <v>7.9799573165073769E-3</v>
      </c>
      <c r="J27" s="132">
        <f t="shared" si="8"/>
        <v>2514</v>
      </c>
      <c r="K27" s="132">
        <f t="shared" si="12"/>
        <v>2534</v>
      </c>
      <c r="L27" s="133">
        <f t="shared" si="13"/>
        <v>7.955449482895784E-3</v>
      </c>
      <c r="N27" s="8"/>
      <c r="O27" s="12"/>
      <c r="P27" s="88"/>
      <c r="Q27" s="89"/>
      <c r="R27" s="89"/>
      <c r="S27" s="88"/>
    </row>
    <row r="28" spans="1:19" ht="15.75" customHeight="1">
      <c r="A28" s="219" t="s">
        <v>19</v>
      </c>
      <c r="B28" s="220"/>
      <c r="C28" s="106">
        <v>9155</v>
      </c>
      <c r="D28" s="16">
        <v>9525</v>
      </c>
      <c r="E28" s="163">
        <f t="shared" si="9"/>
        <v>370</v>
      </c>
      <c r="F28" s="107">
        <f t="shared" si="10"/>
        <v>4.0415073730202075E-2</v>
      </c>
      <c r="G28" s="175">
        <v>133189</v>
      </c>
      <c r="H28" s="175">
        <v>136018</v>
      </c>
      <c r="I28" s="131">
        <f t="shared" si="11"/>
        <v>2.1240492833492254E-2</v>
      </c>
      <c r="J28" s="132">
        <f t="shared" si="8"/>
        <v>4439</v>
      </c>
      <c r="K28" s="132">
        <f t="shared" si="12"/>
        <v>4533</v>
      </c>
      <c r="L28" s="133">
        <f t="shared" si="13"/>
        <v>2.1175940527145755E-2</v>
      </c>
      <c r="N28" s="8"/>
      <c r="O28" s="12"/>
      <c r="P28" s="88"/>
      <c r="Q28" s="89"/>
      <c r="R28" s="89"/>
      <c r="S28" s="88"/>
    </row>
    <row r="29" spans="1:19" ht="15.75" customHeight="1" thickBot="1">
      <c r="A29" s="223" t="s">
        <v>156</v>
      </c>
      <c r="B29" s="224"/>
      <c r="C29" s="132">
        <v>5463</v>
      </c>
      <c r="D29" s="16">
        <v>5675</v>
      </c>
      <c r="E29" s="166">
        <f t="shared" si="9"/>
        <v>212</v>
      </c>
      <c r="F29" s="131">
        <f t="shared" si="10"/>
        <v>3.8806516565989387E-2</v>
      </c>
      <c r="G29" s="175">
        <v>73508</v>
      </c>
      <c r="H29" s="175">
        <v>76459</v>
      </c>
      <c r="I29" s="200">
        <f t="shared" si="11"/>
        <v>4.0145290308537848E-2</v>
      </c>
      <c r="J29" s="132">
        <f t="shared" si="8"/>
        <v>2450</v>
      </c>
      <c r="K29" s="132">
        <f t="shared" si="12"/>
        <v>2548</v>
      </c>
      <c r="L29" s="133">
        <f t="shared" si="13"/>
        <v>0.04</v>
      </c>
      <c r="N29" s="8"/>
      <c r="O29" s="12"/>
      <c r="P29" s="88"/>
      <c r="Q29" s="89"/>
      <c r="R29" s="89"/>
      <c r="S29" s="88"/>
    </row>
    <row r="30" spans="1:19" ht="15.75" customHeight="1" thickBot="1">
      <c r="A30" s="216" t="s">
        <v>48</v>
      </c>
      <c r="B30" s="216"/>
      <c r="C30" s="26">
        <f>SUM(C8:C29)</f>
        <v>131644</v>
      </c>
      <c r="D30" s="26">
        <f>SUM(D8:D29)</f>
        <v>133080</v>
      </c>
      <c r="E30" s="117">
        <f t="shared" si="9"/>
        <v>1436</v>
      </c>
      <c r="F30" s="109">
        <f t="shared" si="10"/>
        <v>1.0908206982467868E-2</v>
      </c>
      <c r="G30" s="137">
        <f>SUM(G8:G29)</f>
        <v>1954791.9</v>
      </c>
      <c r="H30" s="138">
        <f>SUM(H8:H29)</f>
        <v>1938588.9</v>
      </c>
      <c r="I30" s="109">
        <f t="shared" si="11"/>
        <v>-8.2888618476473132E-3</v>
      </c>
      <c r="J30" s="110">
        <f>ROUNDDOWN(G30/30,0)</f>
        <v>65159</v>
      </c>
      <c r="K30" s="26">
        <f t="shared" si="12"/>
        <v>64619</v>
      </c>
      <c r="L30" s="111">
        <f t="shared" si="13"/>
        <v>-8.2874200033763567E-3</v>
      </c>
      <c r="N30" s="8"/>
      <c r="O30" s="12"/>
      <c r="P30" s="88"/>
      <c r="Q30" s="89"/>
      <c r="R30" s="89"/>
      <c r="S30" s="88"/>
    </row>
    <row r="31" spans="1:19" ht="15.75" customHeight="1">
      <c r="A31" s="217" t="s">
        <v>49</v>
      </c>
      <c r="B31" s="218"/>
      <c r="C31" s="24">
        <v>1811</v>
      </c>
      <c r="D31" s="134">
        <v>1550</v>
      </c>
      <c r="E31" s="167">
        <f t="shared" si="9"/>
        <v>-261</v>
      </c>
      <c r="F31" s="112">
        <f t="shared" si="10"/>
        <v>-0.14411927112092768</v>
      </c>
      <c r="G31" s="113">
        <v>27681</v>
      </c>
      <c r="H31" s="174">
        <v>23453</v>
      </c>
      <c r="I31" s="112">
        <f t="shared" si="11"/>
        <v>-0.15274014667100178</v>
      </c>
      <c r="J31" s="24">
        <f>ROUNDDOWN(G31/30,0)</f>
        <v>922</v>
      </c>
      <c r="K31" s="24">
        <f t="shared" si="12"/>
        <v>781</v>
      </c>
      <c r="L31" s="114">
        <f t="shared" si="13"/>
        <v>-0.15292841648590022</v>
      </c>
    </row>
    <row r="32" spans="1:19" ht="15.75" customHeight="1" thickBot="1">
      <c r="A32" s="116" t="s">
        <v>50</v>
      </c>
      <c r="B32" s="116"/>
      <c r="C32" s="117">
        <f>SUM(C31:C31)</f>
        <v>1811</v>
      </c>
      <c r="D32" s="117">
        <f>SUM(D31:D31)</f>
        <v>1550</v>
      </c>
      <c r="E32" s="117">
        <f t="shared" si="9"/>
        <v>-261</v>
      </c>
      <c r="F32" s="118">
        <f t="shared" si="10"/>
        <v>-0.14411927112092768</v>
      </c>
      <c r="G32" s="119">
        <f>SUM(G31:G31)</f>
        <v>27681</v>
      </c>
      <c r="H32" s="120">
        <f>SUM(H31:H31)</f>
        <v>23453</v>
      </c>
      <c r="I32" s="118">
        <f t="shared" si="11"/>
        <v>-0.15274014667100178</v>
      </c>
      <c r="J32" s="121">
        <f>ROUNDDOWN(G32/30,0)</f>
        <v>922</v>
      </c>
      <c r="K32" s="117">
        <f t="shared" si="12"/>
        <v>781</v>
      </c>
      <c r="L32" s="122">
        <f>(K32-J32)/J32</f>
        <v>-0.15292841648590022</v>
      </c>
    </row>
    <row r="33" spans="1:12" ht="15.75" customHeight="1" thickBot="1">
      <c r="A33" s="13" t="s">
        <v>20</v>
      </c>
      <c r="B33" s="13"/>
      <c r="C33" s="26">
        <f>C30+C32</f>
        <v>133455</v>
      </c>
      <c r="D33" s="26">
        <f>D30+D32</f>
        <v>134630</v>
      </c>
      <c r="E33" s="26">
        <f t="shared" si="9"/>
        <v>1175</v>
      </c>
      <c r="F33" s="109">
        <f t="shared" si="10"/>
        <v>8.8044659248435811E-3</v>
      </c>
      <c r="G33" s="123">
        <f>G30+G32</f>
        <v>1982472.9</v>
      </c>
      <c r="H33" s="124">
        <f>H30+H32</f>
        <v>1962041.9</v>
      </c>
      <c r="I33" s="109">
        <f t="shared" si="11"/>
        <v>-1.0305815529685174E-2</v>
      </c>
      <c r="J33" s="110">
        <f>ROUNDDOWN(G33/30,0)</f>
        <v>66082</v>
      </c>
      <c r="K33" s="26">
        <f t="shared" si="12"/>
        <v>65401</v>
      </c>
      <c r="L33" s="111">
        <f>(K33-J33)/J33</f>
        <v>-1.0305378166520383E-2</v>
      </c>
    </row>
    <row r="34" spans="1:12" ht="20.100000000000001" customHeight="1">
      <c r="A34" s="168"/>
      <c r="B34" s="169"/>
      <c r="C34" s="169"/>
      <c r="D34" s="169"/>
      <c r="E34" s="169"/>
      <c r="F34" s="169"/>
      <c r="G34" s="169"/>
      <c r="H34" s="169"/>
      <c r="I34" s="169"/>
      <c r="J34" s="169"/>
      <c r="K34" s="169"/>
      <c r="L34" s="169"/>
    </row>
    <row r="35" spans="1:12" ht="20.100000000000001" customHeight="1">
      <c r="A35" s="170"/>
      <c r="B35" s="170"/>
      <c r="C35" s="170"/>
      <c r="D35" s="170"/>
      <c r="E35" s="170"/>
      <c r="F35" s="170"/>
      <c r="G35" s="170"/>
      <c r="H35" s="170"/>
      <c r="I35" s="170"/>
      <c r="J35" s="170"/>
      <c r="K35" s="170"/>
      <c r="L35" s="170"/>
    </row>
    <row r="36" spans="1:12">
      <c r="A36" s="75"/>
      <c r="B36" s="75"/>
      <c r="C36" s="75"/>
      <c r="D36" s="75"/>
      <c r="E36" s="75"/>
      <c r="F36" s="75"/>
      <c r="G36" s="75"/>
      <c r="H36" s="75"/>
      <c r="I36" s="75"/>
      <c r="J36" s="75"/>
      <c r="K36" s="75"/>
      <c r="L36" s="75"/>
    </row>
  </sheetData>
  <mergeCells count="31">
    <mergeCell ref="A12:B12"/>
    <mergeCell ref="A8:B8"/>
    <mergeCell ref="A13:B13"/>
    <mergeCell ref="A17:B17"/>
    <mergeCell ref="A22:B22"/>
    <mergeCell ref="A9:B9"/>
    <mergeCell ref="A16:B16"/>
    <mergeCell ref="A10:B10"/>
    <mergeCell ref="A11:B11"/>
    <mergeCell ref="A14:B14"/>
    <mergeCell ref="A18:B18"/>
    <mergeCell ref="A19:B19"/>
    <mergeCell ref="A15:B15"/>
    <mergeCell ref="A2:L2"/>
    <mergeCell ref="A3:L3"/>
    <mergeCell ref="A4:L4"/>
    <mergeCell ref="J6:L6"/>
    <mergeCell ref="C6:F6"/>
    <mergeCell ref="A6:B7"/>
    <mergeCell ref="G6:I6"/>
    <mergeCell ref="A5:L5"/>
    <mergeCell ref="A30:B30"/>
    <mergeCell ref="A31:B31"/>
    <mergeCell ref="A20:B20"/>
    <mergeCell ref="A21:B21"/>
    <mergeCell ref="A26:B26"/>
    <mergeCell ref="A23:B23"/>
    <mergeCell ref="A28:B28"/>
    <mergeCell ref="A24:B24"/>
    <mergeCell ref="A25:B25"/>
    <mergeCell ref="A29:B29"/>
  </mergeCells>
  <phoneticPr fontId="0" type="noConversion"/>
  <printOptions horizontalCentered="1"/>
  <pageMargins left="0.4" right="0.4" top="0.75" bottom="0.5" header="0.5" footer="0.25"/>
  <pageSetup scale="89" orientation="portrait" r:id="rId1"/>
  <headerFooter alignWithMargins="0">
    <oddFooter>&amp;LPage 1&amp;R&amp;F/&amp;A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heetViews>
  <sheetFormatPr defaultRowHeight="12.75"/>
  <cols>
    <col min="1" max="1" width="21.85546875" customWidth="1"/>
    <col min="2" max="2" width="12.140625" customWidth="1"/>
    <col min="3" max="3" width="9.28515625" customWidth="1"/>
    <col min="4" max="4" width="9.5703125" customWidth="1"/>
    <col min="5" max="5" width="16.140625" bestFit="1" customWidth="1"/>
    <col min="6" max="6" width="11.85546875" customWidth="1"/>
    <col min="7" max="7" width="11.5703125" customWidth="1"/>
  </cols>
  <sheetData>
    <row r="1" spans="1:10" ht="12.75" customHeight="1">
      <c r="A1" s="171" t="s">
        <v>192</v>
      </c>
      <c r="B1" s="90"/>
      <c r="C1" s="90"/>
      <c r="D1" s="75"/>
      <c r="E1" s="75"/>
      <c r="F1" s="75"/>
      <c r="G1" s="75"/>
    </row>
    <row r="2" spans="1:10" ht="15.75" customHeight="1">
      <c r="A2" s="241" t="s">
        <v>129</v>
      </c>
      <c r="B2" s="241"/>
      <c r="C2" s="241"/>
      <c r="D2" s="241"/>
      <c r="E2" s="241"/>
      <c r="F2" s="241"/>
      <c r="G2" s="241"/>
    </row>
    <row r="3" spans="1:10" ht="16.5" customHeight="1">
      <c r="A3" s="242" t="s">
        <v>51</v>
      </c>
      <c r="B3" s="242"/>
      <c r="C3" s="242"/>
      <c r="D3" s="242"/>
      <c r="E3" s="242"/>
      <c r="F3" s="242"/>
      <c r="G3" s="242"/>
    </row>
    <row r="4" spans="1:10" ht="16.5" customHeight="1">
      <c r="A4" s="243" t="s">
        <v>173</v>
      </c>
      <c r="B4" s="243"/>
      <c r="C4" s="243"/>
      <c r="D4" s="243"/>
      <c r="E4" s="243"/>
      <c r="F4" s="243"/>
      <c r="G4" s="243"/>
    </row>
    <row r="5" spans="1:10" ht="16.5" customHeight="1">
      <c r="A5" s="253" t="s">
        <v>92</v>
      </c>
      <c r="B5" s="254"/>
      <c r="C5" s="254"/>
      <c r="D5" s="254"/>
      <c r="E5" s="254"/>
      <c r="F5" s="254"/>
      <c r="G5" s="254"/>
    </row>
    <row r="6" spans="1:10" ht="13.5" customHeight="1">
      <c r="A6" s="255"/>
      <c r="B6" s="255"/>
      <c r="C6" s="255"/>
      <c r="D6" s="255"/>
      <c r="E6" s="255"/>
      <c r="F6" s="255"/>
      <c r="G6" s="255"/>
    </row>
    <row r="7" spans="1:10">
      <c r="A7" s="248" t="s">
        <v>76</v>
      </c>
      <c r="B7" s="250" t="s">
        <v>93</v>
      </c>
      <c r="C7" s="251"/>
      <c r="D7" s="251"/>
      <c r="E7" s="252"/>
      <c r="F7" s="244" t="s">
        <v>91</v>
      </c>
      <c r="G7" s="246" t="s">
        <v>54</v>
      </c>
    </row>
    <row r="8" spans="1:10" ht="44.25" customHeight="1" thickBot="1">
      <c r="A8" s="249"/>
      <c r="B8" s="37" t="s">
        <v>55</v>
      </c>
      <c r="C8" s="44" t="s">
        <v>21</v>
      </c>
      <c r="D8" s="37" t="s">
        <v>42</v>
      </c>
      <c r="E8" s="45" t="s">
        <v>56</v>
      </c>
      <c r="F8" s="245"/>
      <c r="G8" s="247"/>
    </row>
    <row r="9" spans="1:10" ht="15.75" customHeight="1" thickTop="1">
      <c r="A9" s="196" t="s">
        <v>5</v>
      </c>
      <c r="B9" s="19">
        <v>260</v>
      </c>
      <c r="C9" s="19">
        <v>2715</v>
      </c>
      <c r="D9" s="19">
        <v>1582</v>
      </c>
      <c r="E9" s="46">
        <v>4389</v>
      </c>
      <c r="F9" s="47">
        <v>70</v>
      </c>
      <c r="G9" s="48">
        <v>4459</v>
      </c>
      <c r="I9" s="8"/>
      <c r="J9" s="8"/>
    </row>
    <row r="10" spans="1:10" ht="15.75" customHeight="1">
      <c r="A10" s="3" t="s">
        <v>6</v>
      </c>
      <c r="B10" s="16">
        <v>2169</v>
      </c>
      <c r="C10" s="16">
        <v>1217</v>
      </c>
      <c r="D10" s="16">
        <v>1961</v>
      </c>
      <c r="E10" s="49">
        <v>5028</v>
      </c>
      <c r="F10" s="50">
        <v>734</v>
      </c>
      <c r="G10" s="51">
        <v>5762</v>
      </c>
      <c r="I10" s="8"/>
      <c r="J10" s="8"/>
    </row>
    <row r="11" spans="1:10" ht="15.75" customHeight="1">
      <c r="A11" s="3" t="s">
        <v>7</v>
      </c>
      <c r="B11" s="16">
        <v>1927</v>
      </c>
      <c r="C11" s="16">
        <v>2126</v>
      </c>
      <c r="D11" s="16">
        <v>2034</v>
      </c>
      <c r="E11" s="49">
        <v>5478</v>
      </c>
      <c r="F11" s="50">
        <v>236</v>
      </c>
      <c r="G11" s="51">
        <v>5714</v>
      </c>
      <c r="I11" s="8"/>
      <c r="J11" s="8"/>
    </row>
    <row r="12" spans="1:10" ht="15.75" customHeight="1">
      <c r="A12" s="3" t="s">
        <v>8</v>
      </c>
      <c r="B12" s="16">
        <v>405</v>
      </c>
      <c r="C12" s="16">
        <v>2277</v>
      </c>
      <c r="D12" s="16">
        <v>3313</v>
      </c>
      <c r="E12" s="49">
        <v>5800</v>
      </c>
      <c r="F12" s="50">
        <v>392</v>
      </c>
      <c r="G12" s="51">
        <v>6192</v>
      </c>
      <c r="I12" s="8"/>
      <c r="J12" s="8"/>
    </row>
    <row r="13" spans="1:10" ht="15.75" customHeight="1">
      <c r="A13" s="3" t="s">
        <v>9</v>
      </c>
      <c r="B13" s="16">
        <v>3637</v>
      </c>
      <c r="C13" s="16">
        <v>4182</v>
      </c>
      <c r="D13" s="16">
        <v>3689</v>
      </c>
      <c r="E13" s="49">
        <v>10813</v>
      </c>
      <c r="F13" s="50">
        <v>616</v>
      </c>
      <c r="G13" s="51">
        <v>11429</v>
      </c>
      <c r="I13" s="8"/>
      <c r="J13" s="8"/>
    </row>
    <row r="14" spans="1:10" ht="15.75" customHeight="1">
      <c r="A14" s="3" t="s">
        <v>10</v>
      </c>
      <c r="B14" s="16">
        <v>5835</v>
      </c>
      <c r="C14" s="16">
        <v>1920</v>
      </c>
      <c r="D14" s="16">
        <v>5013</v>
      </c>
      <c r="E14" s="49">
        <v>12281</v>
      </c>
      <c r="F14" s="50">
        <v>2361</v>
      </c>
      <c r="G14" s="51">
        <v>14642</v>
      </c>
      <c r="I14" s="8"/>
      <c r="J14" s="8"/>
    </row>
    <row r="15" spans="1:10" ht="15.75" customHeight="1">
      <c r="A15" s="3" t="s">
        <v>167</v>
      </c>
      <c r="B15" s="16">
        <v>1534</v>
      </c>
      <c r="C15" s="16">
        <v>1287</v>
      </c>
      <c r="D15" s="16">
        <v>448</v>
      </c>
      <c r="E15" s="49">
        <v>3153</v>
      </c>
      <c r="F15" s="50">
        <v>1160</v>
      </c>
      <c r="G15" s="51">
        <v>4313</v>
      </c>
      <c r="I15" s="8"/>
      <c r="J15" s="8"/>
    </row>
    <row r="16" spans="1:10" ht="15.75" customHeight="1">
      <c r="A16" s="3" t="s">
        <v>11</v>
      </c>
      <c r="B16" s="16">
        <v>2390</v>
      </c>
      <c r="C16" s="16">
        <v>1053</v>
      </c>
      <c r="D16" s="16">
        <v>1307</v>
      </c>
      <c r="E16" s="49">
        <v>4500</v>
      </c>
      <c r="F16" s="50">
        <v>176</v>
      </c>
      <c r="G16" s="51">
        <v>4676</v>
      </c>
      <c r="I16" s="8"/>
      <c r="J16" s="8"/>
    </row>
    <row r="17" spans="1:10" ht="15.75" customHeight="1">
      <c r="A17" s="3" t="s">
        <v>149</v>
      </c>
      <c r="B17" s="16">
        <v>2166</v>
      </c>
      <c r="C17" s="16">
        <v>1976</v>
      </c>
      <c r="D17" s="16">
        <v>1783</v>
      </c>
      <c r="E17" s="49">
        <v>5546</v>
      </c>
      <c r="F17" s="50">
        <v>2204</v>
      </c>
      <c r="G17" s="51">
        <v>7750</v>
      </c>
      <c r="I17" s="8"/>
      <c r="J17" s="8"/>
    </row>
    <row r="18" spans="1:10" ht="15.75" customHeight="1">
      <c r="A18" s="3" t="s">
        <v>160</v>
      </c>
      <c r="B18" s="16">
        <v>399</v>
      </c>
      <c r="C18" s="16">
        <v>2656</v>
      </c>
      <c r="D18" s="16">
        <v>2276</v>
      </c>
      <c r="E18" s="49">
        <v>5035</v>
      </c>
      <c r="F18" s="50">
        <v>985</v>
      </c>
      <c r="G18" s="51">
        <v>6020</v>
      </c>
      <c r="I18" s="8"/>
      <c r="J18" s="8"/>
    </row>
    <row r="19" spans="1:10" ht="15.75" customHeight="1">
      <c r="A19" s="3" t="s">
        <v>12</v>
      </c>
      <c r="B19" s="16">
        <v>4627</v>
      </c>
      <c r="C19" s="16">
        <v>2020</v>
      </c>
      <c r="D19" s="16">
        <v>4539</v>
      </c>
      <c r="E19" s="49">
        <v>10548</v>
      </c>
      <c r="F19" s="50">
        <v>599</v>
      </c>
      <c r="G19" s="51">
        <v>11147</v>
      </c>
      <c r="I19" s="8"/>
      <c r="J19" s="8"/>
    </row>
    <row r="20" spans="1:10" ht="15.75" customHeight="1">
      <c r="A20" s="3" t="s">
        <v>13</v>
      </c>
      <c r="B20" s="16">
        <v>1801</v>
      </c>
      <c r="C20" s="16">
        <v>1881</v>
      </c>
      <c r="D20" s="16">
        <v>1290</v>
      </c>
      <c r="E20" s="49">
        <v>4723</v>
      </c>
      <c r="F20" s="50">
        <v>311</v>
      </c>
      <c r="G20" s="51">
        <v>5034</v>
      </c>
      <c r="I20" s="8"/>
      <c r="J20" s="8"/>
    </row>
    <row r="21" spans="1:10" ht="15.75" customHeight="1">
      <c r="A21" s="3" t="s">
        <v>14</v>
      </c>
      <c r="B21" s="16">
        <v>1195</v>
      </c>
      <c r="C21" s="16">
        <v>1156</v>
      </c>
      <c r="D21" s="16">
        <v>1088</v>
      </c>
      <c r="E21" s="49">
        <v>3243</v>
      </c>
      <c r="F21" s="50">
        <v>536</v>
      </c>
      <c r="G21" s="51">
        <v>3779</v>
      </c>
      <c r="I21" s="8"/>
      <c r="J21" s="8"/>
    </row>
    <row r="22" spans="1:10" ht="15.75" customHeight="1">
      <c r="A22" s="3" t="s">
        <v>161</v>
      </c>
      <c r="B22" s="16">
        <v>710</v>
      </c>
      <c r="C22" s="16">
        <v>941</v>
      </c>
      <c r="D22" s="16">
        <v>307</v>
      </c>
      <c r="E22" s="49">
        <v>1830</v>
      </c>
      <c r="F22" s="50">
        <v>129</v>
      </c>
      <c r="G22" s="51">
        <v>1959</v>
      </c>
      <c r="I22" s="8"/>
      <c r="J22" s="8"/>
    </row>
    <row r="23" spans="1:10" ht="15.75" customHeight="1">
      <c r="A23" s="3" t="s">
        <v>15</v>
      </c>
      <c r="B23" s="16">
        <v>798</v>
      </c>
      <c r="C23" s="16">
        <v>940</v>
      </c>
      <c r="D23" s="16">
        <v>897</v>
      </c>
      <c r="E23" s="49">
        <v>2525</v>
      </c>
      <c r="F23" s="50">
        <v>183</v>
      </c>
      <c r="G23" s="51">
        <v>2708</v>
      </c>
      <c r="I23" s="8"/>
      <c r="J23" s="8"/>
    </row>
    <row r="24" spans="1:10" ht="15.75" customHeight="1">
      <c r="A24" s="3" t="s">
        <v>16</v>
      </c>
      <c r="B24" s="16">
        <v>2434</v>
      </c>
      <c r="C24" s="16">
        <v>1376</v>
      </c>
      <c r="D24" s="16">
        <v>1836</v>
      </c>
      <c r="E24" s="49">
        <v>5369</v>
      </c>
      <c r="F24" s="50">
        <v>477</v>
      </c>
      <c r="G24" s="51">
        <v>5846</v>
      </c>
      <c r="I24" s="8"/>
      <c r="J24" s="8"/>
    </row>
    <row r="25" spans="1:10" ht="15.75" customHeight="1">
      <c r="A25" s="3" t="s">
        <v>17</v>
      </c>
      <c r="B25" s="16">
        <v>640</v>
      </c>
      <c r="C25" s="16">
        <v>1588</v>
      </c>
      <c r="D25" s="16">
        <v>389</v>
      </c>
      <c r="E25" s="49">
        <v>2488</v>
      </c>
      <c r="F25" s="50">
        <v>284</v>
      </c>
      <c r="G25" s="51">
        <v>2772</v>
      </c>
      <c r="I25" s="8"/>
      <c r="J25" s="8"/>
    </row>
    <row r="26" spans="1:10" ht="15.75" customHeight="1">
      <c r="A26" s="3" t="s">
        <v>18</v>
      </c>
      <c r="B26" s="16">
        <v>1096</v>
      </c>
      <c r="C26" s="16">
        <v>744</v>
      </c>
      <c r="D26" s="16">
        <v>329</v>
      </c>
      <c r="E26" s="49">
        <v>2035</v>
      </c>
      <c r="F26" s="50">
        <v>200</v>
      </c>
      <c r="G26" s="51">
        <v>2235</v>
      </c>
      <c r="I26" s="8"/>
      <c r="J26" s="8"/>
    </row>
    <row r="27" spans="1:10" ht="15.75" customHeight="1">
      <c r="A27" s="3" t="s">
        <v>155</v>
      </c>
      <c r="B27" s="16">
        <v>2497</v>
      </c>
      <c r="C27" s="16">
        <v>1882</v>
      </c>
      <c r="D27" s="16">
        <v>2279</v>
      </c>
      <c r="E27" s="49">
        <v>6143</v>
      </c>
      <c r="F27" s="50">
        <v>384</v>
      </c>
      <c r="G27" s="51">
        <v>6527</v>
      </c>
      <c r="I27" s="8"/>
      <c r="J27" s="8"/>
    </row>
    <row r="28" spans="1:10" ht="15.75" customHeight="1">
      <c r="A28" s="3" t="s">
        <v>170</v>
      </c>
      <c r="B28" s="16">
        <v>1062</v>
      </c>
      <c r="C28" s="16">
        <v>1819</v>
      </c>
      <c r="D28" s="16">
        <v>1575</v>
      </c>
      <c r="E28" s="49">
        <v>4213</v>
      </c>
      <c r="F28" s="50">
        <v>703</v>
      </c>
      <c r="G28" s="51">
        <v>4916</v>
      </c>
      <c r="I28" s="8"/>
      <c r="J28" s="8"/>
    </row>
    <row r="29" spans="1:10" ht="15.75" customHeight="1">
      <c r="A29" s="3" t="s">
        <v>19</v>
      </c>
      <c r="B29" s="16">
        <v>3951</v>
      </c>
      <c r="C29" s="16">
        <v>1895</v>
      </c>
      <c r="D29" s="16">
        <v>3221</v>
      </c>
      <c r="E29" s="49">
        <v>8571</v>
      </c>
      <c r="F29" s="50">
        <v>954</v>
      </c>
      <c r="G29" s="51">
        <v>9525</v>
      </c>
      <c r="I29" s="8"/>
      <c r="J29" s="8"/>
    </row>
    <row r="30" spans="1:10" ht="15.75" customHeight="1" thickBot="1">
      <c r="A30" s="3" t="s">
        <v>156</v>
      </c>
      <c r="B30" s="16">
        <v>1596</v>
      </c>
      <c r="C30" s="16">
        <v>2175</v>
      </c>
      <c r="D30" s="16">
        <v>1194</v>
      </c>
      <c r="E30" s="49">
        <v>4633</v>
      </c>
      <c r="F30" s="50">
        <v>1042</v>
      </c>
      <c r="G30" s="51">
        <v>5675</v>
      </c>
      <c r="I30" s="8"/>
      <c r="J30" s="8"/>
    </row>
    <row r="31" spans="1:10" ht="15.75" customHeight="1" thickBot="1">
      <c r="A31" s="34" t="s">
        <v>48</v>
      </c>
      <c r="B31" s="2">
        <f t="shared" ref="B31:G31" si="0">SUM(B9:B30)</f>
        <v>43129</v>
      </c>
      <c r="C31" s="2">
        <f t="shared" si="0"/>
        <v>39826</v>
      </c>
      <c r="D31" s="2">
        <f t="shared" si="0"/>
        <v>42350</v>
      </c>
      <c r="E31" s="52">
        <f t="shared" si="0"/>
        <v>118344</v>
      </c>
      <c r="F31" s="53">
        <f t="shared" si="0"/>
        <v>14736</v>
      </c>
      <c r="G31" s="59">
        <f t="shared" si="0"/>
        <v>133080</v>
      </c>
      <c r="I31" s="8"/>
      <c r="J31" s="8"/>
    </row>
    <row r="32" spans="1:10" ht="15.75" customHeight="1" thickBot="1">
      <c r="A32" s="115" t="s">
        <v>150</v>
      </c>
      <c r="B32" s="54">
        <v>215</v>
      </c>
      <c r="C32" s="54">
        <v>751</v>
      </c>
      <c r="D32" s="54">
        <v>379</v>
      </c>
      <c r="E32" s="55">
        <v>1184</v>
      </c>
      <c r="F32" s="56">
        <v>366</v>
      </c>
      <c r="G32" s="57">
        <v>1550</v>
      </c>
      <c r="I32" s="8"/>
      <c r="J32" s="8"/>
    </row>
    <row r="33" spans="1:10" ht="15.75" customHeight="1" thickBot="1">
      <c r="A33" s="34" t="s">
        <v>50</v>
      </c>
      <c r="B33" s="2">
        <f t="shared" ref="B33:G33" si="1">SUM(B32:B32)</f>
        <v>215</v>
      </c>
      <c r="C33" s="2">
        <f t="shared" si="1"/>
        <v>751</v>
      </c>
      <c r="D33" s="2">
        <f t="shared" si="1"/>
        <v>379</v>
      </c>
      <c r="E33" s="52">
        <f t="shared" si="1"/>
        <v>1184</v>
      </c>
      <c r="F33" s="53">
        <f t="shared" si="1"/>
        <v>366</v>
      </c>
      <c r="G33" s="59">
        <f t="shared" si="1"/>
        <v>1550</v>
      </c>
      <c r="I33" s="8"/>
      <c r="J33" s="8"/>
    </row>
    <row r="34" spans="1:10" ht="15.75" customHeight="1" thickBot="1">
      <c r="A34" s="34" t="s">
        <v>20</v>
      </c>
      <c r="B34" s="2">
        <f t="shared" ref="B34:G34" si="2">B31+B33</f>
        <v>43344</v>
      </c>
      <c r="C34" s="2">
        <f t="shared" si="2"/>
        <v>40577</v>
      </c>
      <c r="D34" s="2">
        <f t="shared" si="2"/>
        <v>42729</v>
      </c>
      <c r="E34" s="52">
        <f t="shared" si="2"/>
        <v>119528</v>
      </c>
      <c r="F34" s="53">
        <f t="shared" si="2"/>
        <v>15102</v>
      </c>
      <c r="G34" s="59">
        <f t="shared" si="2"/>
        <v>134630</v>
      </c>
      <c r="I34" s="8"/>
      <c r="J34" s="8"/>
    </row>
    <row r="35" spans="1:10">
      <c r="I35" s="8"/>
      <c r="J35" s="8"/>
    </row>
  </sheetData>
  <mergeCells count="9">
    <mergeCell ref="A2:G2"/>
    <mergeCell ref="A3:G3"/>
    <mergeCell ref="A4:G4"/>
    <mergeCell ref="F7:F8"/>
    <mergeCell ref="G7:G8"/>
    <mergeCell ref="A7:A8"/>
    <mergeCell ref="B7:E7"/>
    <mergeCell ref="A5:G5"/>
    <mergeCell ref="A6:G6"/>
  </mergeCells>
  <phoneticPr fontId="0" type="noConversion"/>
  <printOptions horizontalCentered="1"/>
  <pageMargins left="0.5" right="0.5" top="0.5" bottom="0.5" header="0.5" footer="0.25"/>
  <pageSetup scale="97" orientation="portrait" r:id="rId1"/>
  <headerFooter alignWithMargins="0">
    <oddFooter>&amp;LPage 2&amp;R&amp;F/&amp;A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sheetViews>
  <sheetFormatPr defaultRowHeight="12.75"/>
  <cols>
    <col min="1" max="1" width="22.28515625" customWidth="1"/>
    <col min="2" max="2" width="12" customWidth="1"/>
    <col min="3" max="4" width="10.140625" customWidth="1"/>
    <col min="5" max="5" width="11.42578125" customWidth="1"/>
    <col min="6" max="6" width="11.7109375" customWidth="1"/>
  </cols>
  <sheetData>
    <row r="1" spans="1:10" ht="12.75" customHeight="1">
      <c r="A1" s="171" t="s">
        <v>191</v>
      </c>
      <c r="B1" s="90"/>
      <c r="C1" s="90"/>
      <c r="D1" s="207"/>
      <c r="E1" s="207"/>
      <c r="F1" s="207"/>
    </row>
    <row r="2" spans="1:10" ht="18" customHeight="1">
      <c r="A2" s="225" t="s">
        <v>129</v>
      </c>
      <c r="B2" s="225"/>
      <c r="C2" s="225"/>
      <c r="D2" s="225"/>
      <c r="E2" s="225"/>
      <c r="F2" s="225"/>
    </row>
    <row r="3" spans="1:10" ht="17.25" customHeight="1">
      <c r="A3" s="226" t="s">
        <v>95</v>
      </c>
      <c r="B3" s="226"/>
      <c r="C3" s="226"/>
      <c r="D3" s="226"/>
      <c r="E3" s="226"/>
      <c r="F3" s="226"/>
    </row>
    <row r="4" spans="1:10" ht="15" customHeight="1">
      <c r="A4" s="226" t="s">
        <v>173</v>
      </c>
      <c r="B4" s="226"/>
      <c r="C4" s="226"/>
      <c r="D4" s="226"/>
      <c r="E4" s="226"/>
      <c r="F4" s="226"/>
    </row>
    <row r="5" spans="1:10">
      <c r="A5" s="257" t="s">
        <v>76</v>
      </c>
      <c r="B5" s="259" t="s">
        <v>47</v>
      </c>
      <c r="C5" s="256" t="s">
        <v>23</v>
      </c>
      <c r="D5" s="256"/>
      <c r="E5" s="256" t="s">
        <v>24</v>
      </c>
      <c r="F5" s="256"/>
    </row>
    <row r="6" spans="1:10" ht="13.5" thickBot="1">
      <c r="A6" s="258"/>
      <c r="B6" s="260"/>
      <c r="C6" s="205" t="s">
        <v>27</v>
      </c>
      <c r="D6" s="205" t="s">
        <v>25</v>
      </c>
      <c r="E6" s="205" t="s">
        <v>27</v>
      </c>
      <c r="F6" s="205" t="s">
        <v>25</v>
      </c>
    </row>
    <row r="7" spans="1:10" ht="15.75" customHeight="1" thickTop="1">
      <c r="A7" s="3" t="s">
        <v>5</v>
      </c>
      <c r="B7" s="19">
        <v>4459</v>
      </c>
      <c r="C7" s="19">
        <v>1662</v>
      </c>
      <c r="D7" s="22">
        <f t="shared" ref="D7:D32" si="0">C7/B7</f>
        <v>0.37272931150482169</v>
      </c>
      <c r="E7" s="19">
        <v>2797</v>
      </c>
      <c r="F7" s="22">
        <f t="shared" ref="F7:F32" si="1">E7/B7</f>
        <v>0.62727068849517831</v>
      </c>
      <c r="G7" s="12"/>
      <c r="H7" s="8"/>
      <c r="I7" s="12"/>
      <c r="J7" s="12"/>
    </row>
    <row r="8" spans="1:10" ht="15.75" customHeight="1">
      <c r="A8" s="3" t="s">
        <v>6</v>
      </c>
      <c r="B8" s="16">
        <v>5762</v>
      </c>
      <c r="C8" s="16">
        <v>2082</v>
      </c>
      <c r="D8" s="18">
        <f t="shared" si="0"/>
        <v>0.36133287053106561</v>
      </c>
      <c r="E8" s="16">
        <v>3680</v>
      </c>
      <c r="F8" s="18">
        <f t="shared" si="1"/>
        <v>0.63866712946893445</v>
      </c>
      <c r="G8" s="12"/>
      <c r="H8" s="8"/>
      <c r="I8" s="12"/>
      <c r="J8" s="12"/>
    </row>
    <row r="9" spans="1:10" ht="15.75" customHeight="1">
      <c r="A9" s="3" t="s">
        <v>7</v>
      </c>
      <c r="B9" s="16">
        <v>5714</v>
      </c>
      <c r="C9" s="16">
        <v>1889</v>
      </c>
      <c r="D9" s="18">
        <f t="shared" si="0"/>
        <v>0.3305915295764788</v>
      </c>
      <c r="E9" s="16">
        <v>3825</v>
      </c>
      <c r="F9" s="18">
        <f t="shared" si="1"/>
        <v>0.66940847042352114</v>
      </c>
      <c r="G9" s="12"/>
      <c r="H9" s="8"/>
      <c r="I9" s="12"/>
      <c r="J9" s="12"/>
    </row>
    <row r="10" spans="1:10" ht="15.75" customHeight="1">
      <c r="A10" s="3" t="s">
        <v>8</v>
      </c>
      <c r="B10" s="16">
        <v>6192</v>
      </c>
      <c r="C10" s="16">
        <v>2639</v>
      </c>
      <c r="D10" s="18">
        <f t="shared" si="0"/>
        <v>0.4261950904392765</v>
      </c>
      <c r="E10" s="16">
        <v>3553</v>
      </c>
      <c r="F10" s="18">
        <f t="shared" si="1"/>
        <v>0.5738049095607235</v>
      </c>
      <c r="G10" s="12"/>
      <c r="H10" s="8"/>
      <c r="I10" s="12"/>
      <c r="J10" s="12"/>
    </row>
    <row r="11" spans="1:10" ht="15.75" customHeight="1">
      <c r="A11" s="3" t="s">
        <v>9</v>
      </c>
      <c r="B11" s="16">
        <v>11429</v>
      </c>
      <c r="C11" s="16">
        <v>4147</v>
      </c>
      <c r="D11" s="18">
        <f t="shared" si="0"/>
        <v>0.36284889316650626</v>
      </c>
      <c r="E11" s="16">
        <v>7282</v>
      </c>
      <c r="F11" s="18">
        <f t="shared" si="1"/>
        <v>0.63715110683349374</v>
      </c>
      <c r="G11" s="12"/>
      <c r="H11" s="8"/>
      <c r="I11" s="12"/>
      <c r="J11" s="12"/>
    </row>
    <row r="12" spans="1:10" ht="15.75" customHeight="1">
      <c r="A12" s="3" t="s">
        <v>10</v>
      </c>
      <c r="B12" s="16">
        <v>14642</v>
      </c>
      <c r="C12" s="16">
        <v>6253</v>
      </c>
      <c r="D12" s="18">
        <f t="shared" si="0"/>
        <v>0.42705914492555663</v>
      </c>
      <c r="E12" s="16">
        <v>8389</v>
      </c>
      <c r="F12" s="18">
        <f t="shared" si="1"/>
        <v>0.57294085507444337</v>
      </c>
      <c r="G12" s="12"/>
      <c r="H12" s="8"/>
      <c r="I12" s="12"/>
      <c r="J12" s="12"/>
    </row>
    <row r="13" spans="1:10" ht="15.75" customHeight="1">
      <c r="A13" s="3" t="s">
        <v>167</v>
      </c>
      <c r="B13" s="16">
        <v>4313</v>
      </c>
      <c r="C13" s="16">
        <v>1714</v>
      </c>
      <c r="D13" s="18">
        <f t="shared" si="0"/>
        <v>0.39740319962902854</v>
      </c>
      <c r="E13" s="16">
        <v>2599</v>
      </c>
      <c r="F13" s="18">
        <f t="shared" si="1"/>
        <v>0.60259680037097152</v>
      </c>
      <c r="G13" s="12"/>
      <c r="H13" s="8"/>
      <c r="I13" s="12"/>
      <c r="J13" s="12"/>
    </row>
    <row r="14" spans="1:10" ht="15.75" customHeight="1">
      <c r="A14" s="3" t="s">
        <v>11</v>
      </c>
      <c r="B14" s="16">
        <v>4676</v>
      </c>
      <c r="C14" s="16">
        <v>1613</v>
      </c>
      <c r="D14" s="18">
        <f t="shared" si="0"/>
        <v>0.34495295124037639</v>
      </c>
      <c r="E14" s="16">
        <v>3063</v>
      </c>
      <c r="F14" s="18">
        <f t="shared" si="1"/>
        <v>0.65504704875962361</v>
      </c>
      <c r="G14" s="12"/>
      <c r="H14" s="8"/>
      <c r="I14" s="12"/>
      <c r="J14" s="12"/>
    </row>
    <row r="15" spans="1:10" ht="15.75" customHeight="1">
      <c r="A15" s="3" t="s">
        <v>149</v>
      </c>
      <c r="B15" s="16">
        <v>7750</v>
      </c>
      <c r="C15" s="16">
        <v>2918</v>
      </c>
      <c r="D15" s="18">
        <f t="shared" si="0"/>
        <v>0.37651612903225806</v>
      </c>
      <c r="E15" s="16">
        <v>4832</v>
      </c>
      <c r="F15" s="18">
        <f t="shared" si="1"/>
        <v>0.62348387096774194</v>
      </c>
      <c r="G15" s="12"/>
      <c r="H15" s="8"/>
      <c r="I15" s="12"/>
      <c r="J15" s="12"/>
    </row>
    <row r="16" spans="1:10" ht="15.75" customHeight="1">
      <c r="A16" s="3" t="s">
        <v>160</v>
      </c>
      <c r="B16" s="16">
        <v>6020</v>
      </c>
      <c r="C16" s="16">
        <v>2136</v>
      </c>
      <c r="D16" s="18">
        <f t="shared" si="0"/>
        <v>0.35481727574750832</v>
      </c>
      <c r="E16" s="16">
        <v>3884</v>
      </c>
      <c r="F16" s="18">
        <f t="shared" si="1"/>
        <v>0.64518272425249168</v>
      </c>
      <c r="G16" s="12"/>
      <c r="H16" s="8"/>
      <c r="I16" s="12"/>
      <c r="J16" s="12"/>
    </row>
    <row r="17" spans="1:10" ht="15.75" customHeight="1">
      <c r="A17" s="3" t="s">
        <v>12</v>
      </c>
      <c r="B17" s="16">
        <v>11147</v>
      </c>
      <c r="C17" s="16">
        <v>4515</v>
      </c>
      <c r="D17" s="18">
        <f t="shared" si="0"/>
        <v>0.40504171525971111</v>
      </c>
      <c r="E17" s="16">
        <v>6632</v>
      </c>
      <c r="F17" s="18">
        <f t="shared" si="1"/>
        <v>0.59495828474028889</v>
      </c>
      <c r="G17" s="12"/>
      <c r="H17" s="8"/>
      <c r="I17" s="12"/>
      <c r="J17" s="12"/>
    </row>
    <row r="18" spans="1:10" ht="15.75" customHeight="1">
      <c r="A18" s="3" t="s">
        <v>13</v>
      </c>
      <c r="B18" s="16">
        <v>5034</v>
      </c>
      <c r="C18" s="16">
        <v>2108</v>
      </c>
      <c r="D18" s="18">
        <f t="shared" si="0"/>
        <v>0.41875248311481922</v>
      </c>
      <c r="E18" s="16">
        <v>2926</v>
      </c>
      <c r="F18" s="18">
        <f t="shared" si="1"/>
        <v>0.58124751688518073</v>
      </c>
      <c r="G18" s="12"/>
      <c r="H18" s="8"/>
      <c r="I18" s="12"/>
      <c r="J18" s="12"/>
    </row>
    <row r="19" spans="1:10" ht="15.75" customHeight="1">
      <c r="A19" s="3" t="s">
        <v>14</v>
      </c>
      <c r="B19" s="16">
        <v>3779</v>
      </c>
      <c r="C19" s="16">
        <v>1485</v>
      </c>
      <c r="D19" s="18">
        <f t="shared" si="0"/>
        <v>0.39296110082032282</v>
      </c>
      <c r="E19" s="16">
        <v>2294</v>
      </c>
      <c r="F19" s="18">
        <f t="shared" si="1"/>
        <v>0.60703889917967713</v>
      </c>
      <c r="G19" s="12"/>
      <c r="H19" s="8"/>
      <c r="I19" s="12"/>
      <c r="J19" s="12"/>
    </row>
    <row r="20" spans="1:10" ht="15.75" customHeight="1">
      <c r="A20" s="3" t="s">
        <v>161</v>
      </c>
      <c r="B20" s="16">
        <v>1959</v>
      </c>
      <c r="C20" s="16">
        <v>759</v>
      </c>
      <c r="D20" s="18">
        <f t="shared" si="0"/>
        <v>0.38744257274119448</v>
      </c>
      <c r="E20" s="16">
        <v>1200</v>
      </c>
      <c r="F20" s="18">
        <f t="shared" si="1"/>
        <v>0.61255742725880546</v>
      </c>
      <c r="G20" s="12"/>
      <c r="H20" s="8"/>
      <c r="I20" s="12"/>
      <c r="J20" s="12"/>
    </row>
    <row r="21" spans="1:10" ht="15.75" customHeight="1">
      <c r="A21" s="3" t="s">
        <v>15</v>
      </c>
      <c r="B21" s="16">
        <v>2708</v>
      </c>
      <c r="C21" s="16">
        <v>873</v>
      </c>
      <c r="D21" s="18">
        <f t="shared" si="0"/>
        <v>0.32237813884785821</v>
      </c>
      <c r="E21" s="16">
        <v>1835</v>
      </c>
      <c r="F21" s="18">
        <f t="shared" si="1"/>
        <v>0.67762186115214185</v>
      </c>
      <c r="G21" s="12"/>
      <c r="H21" s="8"/>
      <c r="I21" s="12"/>
      <c r="J21" s="12"/>
    </row>
    <row r="22" spans="1:10" ht="15.75" customHeight="1">
      <c r="A22" s="3" t="s">
        <v>16</v>
      </c>
      <c r="B22" s="16">
        <v>5846</v>
      </c>
      <c r="C22" s="16">
        <v>2370</v>
      </c>
      <c r="D22" s="18">
        <f t="shared" si="0"/>
        <v>0.40540540540540543</v>
      </c>
      <c r="E22" s="16">
        <v>3476</v>
      </c>
      <c r="F22" s="18">
        <f t="shared" si="1"/>
        <v>0.59459459459459463</v>
      </c>
      <c r="G22" s="12"/>
      <c r="H22" s="8"/>
      <c r="I22" s="12"/>
      <c r="J22" s="12"/>
    </row>
    <row r="23" spans="1:10" ht="15.75" customHeight="1">
      <c r="A23" s="3" t="s">
        <v>17</v>
      </c>
      <c r="B23" s="16">
        <v>2772</v>
      </c>
      <c r="C23" s="16">
        <v>1279</v>
      </c>
      <c r="D23" s="18">
        <f t="shared" si="0"/>
        <v>0.46139971139971142</v>
      </c>
      <c r="E23" s="16">
        <v>1493</v>
      </c>
      <c r="F23" s="18">
        <f t="shared" si="1"/>
        <v>0.53860028860028863</v>
      </c>
      <c r="G23" s="12"/>
      <c r="H23" s="8"/>
      <c r="I23" s="12"/>
      <c r="J23" s="12"/>
    </row>
    <row r="24" spans="1:10" ht="15.75" customHeight="1">
      <c r="A24" s="3" t="s">
        <v>18</v>
      </c>
      <c r="B24" s="16">
        <v>2235</v>
      </c>
      <c r="C24" s="16">
        <v>615</v>
      </c>
      <c r="D24" s="18">
        <f t="shared" si="0"/>
        <v>0.27516778523489932</v>
      </c>
      <c r="E24" s="16">
        <v>1620</v>
      </c>
      <c r="F24" s="18">
        <f t="shared" si="1"/>
        <v>0.72483221476510062</v>
      </c>
      <c r="G24" s="12"/>
      <c r="H24" s="8"/>
      <c r="I24" s="12"/>
      <c r="J24" s="12"/>
    </row>
    <row r="25" spans="1:10" ht="15.75" customHeight="1">
      <c r="A25" s="3" t="s">
        <v>155</v>
      </c>
      <c r="B25" s="16">
        <v>6527</v>
      </c>
      <c r="C25" s="16">
        <v>2148</v>
      </c>
      <c r="D25" s="18">
        <f t="shared" si="0"/>
        <v>0.32909453041213421</v>
      </c>
      <c r="E25" s="16">
        <v>4379</v>
      </c>
      <c r="F25" s="18">
        <f t="shared" si="1"/>
        <v>0.67090546958786579</v>
      </c>
      <c r="G25" s="12"/>
      <c r="H25" s="8"/>
      <c r="I25" s="12"/>
      <c r="J25" s="12"/>
    </row>
    <row r="26" spans="1:10" ht="15.75" customHeight="1">
      <c r="A26" s="3" t="s">
        <v>170</v>
      </c>
      <c r="B26" s="16">
        <v>4916</v>
      </c>
      <c r="C26" s="16">
        <v>1618</v>
      </c>
      <c r="D26" s="18">
        <f t="shared" si="0"/>
        <v>0.32912937347436938</v>
      </c>
      <c r="E26" s="16">
        <v>3298</v>
      </c>
      <c r="F26" s="18">
        <f t="shared" si="1"/>
        <v>0.67087062652563056</v>
      </c>
      <c r="G26" s="12"/>
      <c r="H26" s="8"/>
      <c r="I26" s="12"/>
      <c r="J26" s="12"/>
    </row>
    <row r="27" spans="1:10" ht="15.75" customHeight="1">
      <c r="A27" s="3" t="s">
        <v>19</v>
      </c>
      <c r="B27" s="16">
        <v>9525</v>
      </c>
      <c r="C27" s="16">
        <v>3322</v>
      </c>
      <c r="D27" s="18">
        <f t="shared" si="0"/>
        <v>0.34876640419947508</v>
      </c>
      <c r="E27" s="16">
        <v>6203</v>
      </c>
      <c r="F27" s="18">
        <f t="shared" si="1"/>
        <v>0.65123359580052498</v>
      </c>
      <c r="G27" s="12"/>
      <c r="H27" s="8"/>
      <c r="I27" s="12"/>
      <c r="J27" s="12"/>
    </row>
    <row r="28" spans="1:10" ht="15.75" customHeight="1" thickBot="1">
      <c r="A28" s="3" t="s">
        <v>156</v>
      </c>
      <c r="B28" s="16">
        <v>5675</v>
      </c>
      <c r="C28" s="16">
        <v>2205</v>
      </c>
      <c r="D28" s="18">
        <f t="shared" si="0"/>
        <v>0.38854625550660793</v>
      </c>
      <c r="E28" s="16">
        <v>3470</v>
      </c>
      <c r="F28" s="18">
        <f t="shared" si="1"/>
        <v>0.61145374449339207</v>
      </c>
      <c r="G28" s="12"/>
      <c r="H28" s="8"/>
      <c r="I28" s="12"/>
      <c r="J28" s="12"/>
    </row>
    <row r="29" spans="1:10" ht="15.75" customHeight="1" thickBot="1">
      <c r="A29" s="91" t="s">
        <v>48</v>
      </c>
      <c r="B29" s="2">
        <f>SUM(B7:B28)</f>
        <v>133080</v>
      </c>
      <c r="C29" s="2">
        <f>SUM(C7:C28)</f>
        <v>50350</v>
      </c>
      <c r="D29" s="25">
        <f t="shared" si="0"/>
        <v>0.37834385332131049</v>
      </c>
      <c r="E29" s="2">
        <f>SUM(E7:E28)</f>
        <v>82730</v>
      </c>
      <c r="F29" s="25">
        <f t="shared" si="1"/>
        <v>0.62165614667868951</v>
      </c>
      <c r="G29" s="12"/>
      <c r="H29" s="8"/>
      <c r="I29" s="12"/>
      <c r="J29" s="12"/>
    </row>
    <row r="30" spans="1:10" ht="15.75" customHeight="1" thickBot="1">
      <c r="A30" s="208" t="s">
        <v>49</v>
      </c>
      <c r="B30" s="19">
        <v>1550</v>
      </c>
      <c r="C30" s="19">
        <v>405</v>
      </c>
      <c r="D30" s="22">
        <f t="shared" si="0"/>
        <v>0.26129032258064516</v>
      </c>
      <c r="E30" s="19">
        <v>1145</v>
      </c>
      <c r="F30" s="22">
        <f t="shared" si="1"/>
        <v>0.73870967741935489</v>
      </c>
      <c r="G30" s="12"/>
      <c r="H30" s="8"/>
      <c r="I30" s="12"/>
      <c r="J30" s="12"/>
    </row>
    <row r="31" spans="1:10" ht="15.75" customHeight="1" thickBot="1">
      <c r="A31" s="91" t="s">
        <v>50</v>
      </c>
      <c r="B31" s="2">
        <f>SUM(B30:B30)</f>
        <v>1550</v>
      </c>
      <c r="C31" s="2">
        <f>SUM(C30:C30)</f>
        <v>405</v>
      </c>
      <c r="D31" s="25">
        <f t="shared" si="0"/>
        <v>0.26129032258064516</v>
      </c>
      <c r="E31" s="2">
        <f>SUM(E30:E30)</f>
        <v>1145</v>
      </c>
      <c r="F31" s="25">
        <f t="shared" si="1"/>
        <v>0.73870967741935489</v>
      </c>
      <c r="G31" s="12"/>
      <c r="H31" s="8"/>
      <c r="I31" s="12"/>
      <c r="J31" s="12"/>
    </row>
    <row r="32" spans="1:10" ht="15.75" customHeight="1" thickBot="1">
      <c r="A32" s="34" t="s">
        <v>20</v>
      </c>
      <c r="B32" s="2">
        <f>B29+B31</f>
        <v>134630</v>
      </c>
      <c r="C32" s="35">
        <f>C29+C31</f>
        <v>50755</v>
      </c>
      <c r="D32" s="71">
        <f t="shared" si="0"/>
        <v>0.37699621183985738</v>
      </c>
      <c r="E32" s="35">
        <f>E29+E31</f>
        <v>83875</v>
      </c>
      <c r="F32" s="71">
        <f t="shared" si="1"/>
        <v>0.62300378816014257</v>
      </c>
      <c r="G32" s="12"/>
      <c r="H32" s="8"/>
      <c r="I32" s="12"/>
      <c r="J32" s="12"/>
    </row>
    <row r="33" spans="3:10">
      <c r="C33" s="8"/>
      <c r="D33" s="12"/>
      <c r="E33" s="8"/>
      <c r="H33" s="8"/>
      <c r="I33" s="12"/>
      <c r="J33" s="12"/>
    </row>
    <row r="34" spans="3:10">
      <c r="C34" s="8"/>
    </row>
    <row r="36" spans="3:10">
      <c r="E36" s="5"/>
    </row>
    <row r="37" spans="3:10">
      <c r="D37" s="7"/>
    </row>
  </sheetData>
  <mergeCells count="7">
    <mergeCell ref="A2:F2"/>
    <mergeCell ref="A3:F3"/>
    <mergeCell ref="A4:F4"/>
    <mergeCell ref="C5:D5"/>
    <mergeCell ref="E5:F5"/>
    <mergeCell ref="A5:A6"/>
    <mergeCell ref="B5:B6"/>
  </mergeCells>
  <printOptions horizontalCentered="1"/>
  <pageMargins left="0.75" right="0.75" top="0.75" bottom="0.75" header="0.5" footer="0.5"/>
  <pageSetup orientation="portrait" r:id="rId1"/>
  <headerFooter alignWithMargins="0">
    <oddFooter>&amp;LPage 3&amp;R&amp;F/&amp;A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zoomScaleNormal="100" workbookViewId="0"/>
  </sheetViews>
  <sheetFormatPr defaultRowHeight="12.75"/>
  <cols>
    <col min="1" max="1" width="19.42578125" customWidth="1"/>
    <col min="2" max="2" width="7.42578125" customWidth="1"/>
    <col min="3" max="3" width="5.140625" customWidth="1"/>
    <col min="4" max="4" width="7.28515625" bestFit="1" customWidth="1"/>
    <col min="5" max="5" width="5.28515625" customWidth="1"/>
    <col min="6" max="6" width="6.28515625" customWidth="1"/>
    <col min="7" max="7" width="7.140625" customWidth="1"/>
    <col min="8" max="8" width="6" customWidth="1"/>
    <col min="9" max="9" width="6.140625" customWidth="1"/>
    <col min="10" max="10" width="6.28515625" customWidth="1"/>
    <col min="11" max="11" width="5.42578125" customWidth="1"/>
    <col min="12" max="12" width="5.85546875" customWidth="1"/>
    <col min="13" max="14" width="6.5703125" customWidth="1"/>
    <col min="15" max="15" width="5.42578125" customWidth="1"/>
    <col min="16" max="16" width="6.5703125" customWidth="1"/>
    <col min="17" max="17" width="9.42578125" customWidth="1"/>
    <col min="18" max="18" width="6.7109375" customWidth="1"/>
  </cols>
  <sheetData>
    <row r="1" spans="1:24" ht="12.75" customHeight="1">
      <c r="A1" s="171" t="s">
        <v>190</v>
      </c>
      <c r="B1" s="90"/>
      <c r="C1" s="90"/>
      <c r="D1" s="90"/>
      <c r="E1" s="90"/>
      <c r="F1" s="90"/>
      <c r="G1" s="207"/>
      <c r="H1" s="207"/>
      <c r="I1" s="207"/>
      <c r="J1" s="207"/>
      <c r="K1" s="207"/>
      <c r="L1" s="207"/>
      <c r="M1" s="207"/>
      <c r="N1" s="207"/>
      <c r="O1" s="207"/>
      <c r="P1" s="207"/>
    </row>
    <row r="2" spans="1:24" ht="12.75" customHeight="1">
      <c r="A2" s="225" t="s">
        <v>129</v>
      </c>
      <c r="B2" s="225"/>
      <c r="C2" s="225"/>
      <c r="D2" s="225"/>
      <c r="E2" s="225"/>
      <c r="F2" s="225"/>
      <c r="G2" s="225"/>
      <c r="H2" s="225"/>
      <c r="I2" s="225"/>
      <c r="J2" s="225"/>
      <c r="K2" s="225"/>
      <c r="L2" s="225"/>
      <c r="M2" s="225"/>
      <c r="N2" s="225"/>
      <c r="O2" s="225"/>
      <c r="P2" s="225"/>
      <c r="Q2" s="225"/>
      <c r="R2" s="225"/>
    </row>
    <row r="3" spans="1:24" ht="16.5" customHeight="1">
      <c r="A3" s="226" t="s">
        <v>110</v>
      </c>
      <c r="B3" s="226"/>
      <c r="C3" s="226"/>
      <c r="D3" s="226"/>
      <c r="E3" s="226"/>
      <c r="F3" s="226"/>
      <c r="G3" s="226"/>
      <c r="H3" s="226"/>
      <c r="I3" s="226"/>
      <c r="J3" s="226"/>
      <c r="K3" s="226"/>
      <c r="L3" s="226"/>
      <c r="M3" s="226"/>
      <c r="N3" s="226"/>
      <c r="O3" s="226"/>
      <c r="P3" s="226"/>
      <c r="Q3" s="226"/>
      <c r="R3" s="226"/>
    </row>
    <row r="4" spans="1:24" ht="15">
      <c r="A4" s="265" t="s">
        <v>173</v>
      </c>
      <c r="B4" s="265"/>
      <c r="C4" s="265"/>
      <c r="D4" s="265"/>
      <c r="E4" s="265"/>
      <c r="F4" s="265"/>
      <c r="G4" s="265"/>
      <c r="H4" s="265"/>
      <c r="I4" s="265"/>
      <c r="J4" s="265"/>
      <c r="K4" s="265"/>
      <c r="L4" s="265"/>
      <c r="M4" s="265"/>
      <c r="N4" s="265"/>
      <c r="O4" s="265"/>
      <c r="P4" s="265"/>
      <c r="Q4" s="266"/>
      <c r="R4" s="266"/>
    </row>
    <row r="5" spans="1:24" ht="26.25" customHeight="1">
      <c r="A5" s="267" t="s">
        <v>76</v>
      </c>
      <c r="B5" s="273" t="s">
        <v>47</v>
      </c>
      <c r="C5" s="269" t="s">
        <v>151</v>
      </c>
      <c r="D5" s="270"/>
      <c r="E5" s="261" t="s">
        <v>77</v>
      </c>
      <c r="F5" s="262"/>
      <c r="G5" s="261" t="s">
        <v>78</v>
      </c>
      <c r="H5" s="262"/>
      <c r="I5" s="261" t="s">
        <v>79</v>
      </c>
      <c r="J5" s="262"/>
      <c r="K5" s="271" t="s">
        <v>152</v>
      </c>
      <c r="L5" s="272"/>
      <c r="M5" s="271" t="s">
        <v>153</v>
      </c>
      <c r="N5" s="262"/>
      <c r="O5" s="263" t="s">
        <v>154</v>
      </c>
      <c r="P5" s="264"/>
      <c r="Q5" s="261" t="s">
        <v>80</v>
      </c>
      <c r="R5" s="262"/>
      <c r="S5" s="1"/>
    </row>
    <row r="6" spans="1:24" ht="13.5" thickBot="1">
      <c r="A6" s="268"/>
      <c r="B6" s="274"/>
      <c r="C6" s="205" t="s">
        <v>27</v>
      </c>
      <c r="D6" s="205" t="s">
        <v>25</v>
      </c>
      <c r="E6" s="205" t="s">
        <v>27</v>
      </c>
      <c r="F6" s="205" t="s">
        <v>25</v>
      </c>
      <c r="G6" s="205" t="s">
        <v>27</v>
      </c>
      <c r="H6" s="205" t="s">
        <v>25</v>
      </c>
      <c r="I6" s="205" t="s">
        <v>27</v>
      </c>
      <c r="J6" s="205" t="s">
        <v>25</v>
      </c>
      <c r="K6" s="205" t="s">
        <v>27</v>
      </c>
      <c r="L6" s="205" t="s">
        <v>25</v>
      </c>
      <c r="M6" s="205" t="s">
        <v>27</v>
      </c>
      <c r="N6" s="205" t="s">
        <v>25</v>
      </c>
      <c r="O6" s="205" t="s">
        <v>27</v>
      </c>
      <c r="P6" s="205" t="s">
        <v>25</v>
      </c>
      <c r="Q6" s="206" t="s">
        <v>27</v>
      </c>
      <c r="R6" s="205" t="s">
        <v>25</v>
      </c>
    </row>
    <row r="7" spans="1:24" ht="14.25" customHeight="1" thickTop="1">
      <c r="A7" s="196" t="s">
        <v>5</v>
      </c>
      <c r="B7" s="19">
        <v>4459</v>
      </c>
      <c r="C7" s="19">
        <v>6</v>
      </c>
      <c r="D7" s="21">
        <f t="shared" ref="D7:D32" si="0">+C7/$B7</f>
        <v>1.3455931823278763E-3</v>
      </c>
      <c r="E7" s="19">
        <v>19</v>
      </c>
      <c r="F7" s="21">
        <f t="shared" ref="F7:F32" si="1">+E7/$B7</f>
        <v>4.261045077371608E-3</v>
      </c>
      <c r="G7" s="24">
        <v>3483</v>
      </c>
      <c r="H7" s="21">
        <f t="shared" ref="H7:H32" si="2">+G7/$B7</f>
        <v>0.78111684234133216</v>
      </c>
      <c r="I7" s="19">
        <v>55</v>
      </c>
      <c r="J7" s="21">
        <f t="shared" ref="J7:J32" si="3">+I7/$B7</f>
        <v>1.2334604171338866E-2</v>
      </c>
      <c r="K7" s="29">
        <v>5</v>
      </c>
      <c r="L7" s="21">
        <f t="shared" ref="L7:L32" si="4">+K7/$B7</f>
        <v>1.1213276519398969E-3</v>
      </c>
      <c r="M7" s="19">
        <v>39</v>
      </c>
      <c r="N7" s="21">
        <f t="shared" ref="N7:N32" si="5">+M7/$B7</f>
        <v>8.7463556851311956E-3</v>
      </c>
      <c r="O7" s="14">
        <v>2</v>
      </c>
      <c r="P7" s="22">
        <f t="shared" ref="P7:P32" si="6">+O7/$B7</f>
        <v>4.4853106077595876E-4</v>
      </c>
      <c r="Q7" s="19">
        <v>850</v>
      </c>
      <c r="R7" s="21">
        <f t="shared" ref="R7:R32" si="7">+Q7/$B7</f>
        <v>0.19062570082978247</v>
      </c>
      <c r="S7" s="125"/>
      <c r="T7" s="12"/>
      <c r="U7" s="12"/>
      <c r="V7" s="12"/>
      <c r="W7" s="12"/>
      <c r="X7" s="12"/>
    </row>
    <row r="8" spans="1:24" ht="14.25" customHeight="1">
      <c r="A8" s="3" t="s">
        <v>6</v>
      </c>
      <c r="B8" s="16">
        <v>5762</v>
      </c>
      <c r="C8" s="16">
        <v>5</v>
      </c>
      <c r="D8" s="17">
        <f t="shared" si="0"/>
        <v>8.6775425199583478E-4</v>
      </c>
      <c r="E8" s="16">
        <v>147</v>
      </c>
      <c r="F8" s="17">
        <f t="shared" si="1"/>
        <v>2.5511975008677544E-2</v>
      </c>
      <c r="G8" s="23">
        <v>1253</v>
      </c>
      <c r="H8" s="17">
        <f t="shared" si="2"/>
        <v>0.21745921555015621</v>
      </c>
      <c r="I8" s="16">
        <v>433</v>
      </c>
      <c r="J8" s="17">
        <f t="shared" si="3"/>
        <v>7.5147518222839285E-2</v>
      </c>
      <c r="K8" s="28">
        <v>8</v>
      </c>
      <c r="L8" s="17">
        <f t="shared" si="4"/>
        <v>1.3884068031933356E-3</v>
      </c>
      <c r="M8" s="16">
        <v>19</v>
      </c>
      <c r="N8" s="21">
        <f t="shared" si="5"/>
        <v>3.297466157584172E-3</v>
      </c>
      <c r="O8" s="14">
        <v>295</v>
      </c>
      <c r="P8" s="22">
        <f t="shared" si="6"/>
        <v>5.119750086775425E-2</v>
      </c>
      <c r="Q8" s="16">
        <v>3602</v>
      </c>
      <c r="R8" s="17">
        <f t="shared" si="7"/>
        <v>0.62513016313779934</v>
      </c>
      <c r="S8" s="125"/>
      <c r="T8" s="12"/>
      <c r="U8" s="12"/>
      <c r="V8" s="12"/>
      <c r="W8" s="12"/>
      <c r="X8" s="12"/>
    </row>
    <row r="9" spans="1:24" ht="14.25" customHeight="1">
      <c r="A9" s="3" t="s">
        <v>7</v>
      </c>
      <c r="B9" s="16">
        <v>5714</v>
      </c>
      <c r="C9" s="16">
        <v>15</v>
      </c>
      <c r="D9" s="17">
        <f t="shared" si="0"/>
        <v>2.625131256562828E-3</v>
      </c>
      <c r="E9" s="16">
        <v>73</v>
      </c>
      <c r="F9" s="17">
        <f t="shared" si="1"/>
        <v>1.2775638781939097E-2</v>
      </c>
      <c r="G9" s="23">
        <v>5156</v>
      </c>
      <c r="H9" s="17">
        <f t="shared" si="2"/>
        <v>0.90234511725586275</v>
      </c>
      <c r="I9" s="16">
        <v>183</v>
      </c>
      <c r="J9" s="17">
        <f t="shared" si="3"/>
        <v>3.2026601330066504E-2</v>
      </c>
      <c r="K9" s="28">
        <v>7</v>
      </c>
      <c r="L9" s="17">
        <f t="shared" si="4"/>
        <v>1.225061253062653E-3</v>
      </c>
      <c r="M9" s="16">
        <v>108</v>
      </c>
      <c r="N9" s="17">
        <f t="shared" si="5"/>
        <v>1.8900945047252364E-2</v>
      </c>
      <c r="O9" s="3">
        <v>12</v>
      </c>
      <c r="P9" s="18">
        <f t="shared" si="6"/>
        <v>2.1001050052502626E-3</v>
      </c>
      <c r="Q9" s="16">
        <v>160</v>
      </c>
      <c r="R9" s="17">
        <f t="shared" si="7"/>
        <v>2.8001400070003499E-2</v>
      </c>
      <c r="S9" s="125"/>
      <c r="T9" s="12"/>
      <c r="U9" s="12"/>
      <c r="V9" s="12"/>
      <c r="W9" s="12"/>
      <c r="X9" s="12"/>
    </row>
    <row r="10" spans="1:24" ht="14.25" customHeight="1">
      <c r="A10" s="3" t="s">
        <v>8</v>
      </c>
      <c r="B10" s="16">
        <v>6192</v>
      </c>
      <c r="C10" s="16">
        <v>20</v>
      </c>
      <c r="D10" s="17">
        <f t="shared" si="0"/>
        <v>3.2299741602067182E-3</v>
      </c>
      <c r="E10" s="16">
        <v>81</v>
      </c>
      <c r="F10" s="17">
        <f t="shared" si="1"/>
        <v>1.308139534883721E-2</v>
      </c>
      <c r="G10" s="23">
        <v>3043</v>
      </c>
      <c r="H10" s="17">
        <f t="shared" si="2"/>
        <v>0.4914405684754522</v>
      </c>
      <c r="I10" s="16">
        <v>243</v>
      </c>
      <c r="J10" s="17">
        <f t="shared" si="3"/>
        <v>3.9244186046511628E-2</v>
      </c>
      <c r="K10" s="28">
        <v>9</v>
      </c>
      <c r="L10" s="17">
        <f t="shared" si="4"/>
        <v>1.4534883720930232E-3</v>
      </c>
      <c r="M10" s="16">
        <v>187</v>
      </c>
      <c r="N10" s="17">
        <f t="shared" si="5"/>
        <v>3.0200258397932816E-2</v>
      </c>
      <c r="O10" s="3">
        <v>122</v>
      </c>
      <c r="P10" s="18">
        <f t="shared" si="6"/>
        <v>1.9702842377260981E-2</v>
      </c>
      <c r="Q10" s="16">
        <v>2487</v>
      </c>
      <c r="R10" s="17">
        <f t="shared" si="7"/>
        <v>0.40164728682170542</v>
      </c>
      <c r="S10" s="125"/>
      <c r="T10" s="12"/>
      <c r="U10" s="12"/>
      <c r="V10" s="12"/>
      <c r="W10" s="12"/>
      <c r="X10" s="12"/>
    </row>
    <row r="11" spans="1:24" ht="14.25" customHeight="1">
      <c r="A11" s="3" t="s">
        <v>9</v>
      </c>
      <c r="B11" s="16">
        <v>11429</v>
      </c>
      <c r="C11" s="16">
        <v>32</v>
      </c>
      <c r="D11" s="17">
        <f t="shared" si="0"/>
        <v>2.7998950039373523E-3</v>
      </c>
      <c r="E11" s="16">
        <v>134</v>
      </c>
      <c r="F11" s="17">
        <f t="shared" si="1"/>
        <v>1.1724560328987664E-2</v>
      </c>
      <c r="G11" s="23">
        <v>5757</v>
      </c>
      <c r="H11" s="17">
        <f t="shared" si="2"/>
        <v>0.50371861055210432</v>
      </c>
      <c r="I11" s="16">
        <v>364</v>
      </c>
      <c r="J11" s="17">
        <f t="shared" si="3"/>
        <v>3.1848805669787386E-2</v>
      </c>
      <c r="K11" s="28">
        <v>8</v>
      </c>
      <c r="L11" s="17">
        <f t="shared" si="4"/>
        <v>6.9997375098433809E-4</v>
      </c>
      <c r="M11" s="16">
        <v>159</v>
      </c>
      <c r="N11" s="17">
        <f t="shared" si="5"/>
        <v>1.391197830081372E-2</v>
      </c>
      <c r="O11" s="3">
        <v>66</v>
      </c>
      <c r="P11" s="18">
        <f t="shared" si="6"/>
        <v>5.7747834456207889E-3</v>
      </c>
      <c r="Q11" s="16">
        <v>4909</v>
      </c>
      <c r="R11" s="17">
        <f t="shared" si="7"/>
        <v>0.42952139294776448</v>
      </c>
      <c r="S11" s="125"/>
      <c r="T11" s="12"/>
      <c r="U11" s="12"/>
      <c r="V11" s="12"/>
      <c r="W11" s="12"/>
      <c r="X11" s="12"/>
    </row>
    <row r="12" spans="1:24" ht="14.25" customHeight="1">
      <c r="A12" s="3" t="s">
        <v>10</v>
      </c>
      <c r="B12" s="16">
        <v>14642</v>
      </c>
      <c r="C12" s="16">
        <v>68</v>
      </c>
      <c r="D12" s="17">
        <f t="shared" si="0"/>
        <v>4.6441742931293542E-3</v>
      </c>
      <c r="E12" s="16">
        <v>395</v>
      </c>
      <c r="F12" s="17">
        <f t="shared" si="1"/>
        <v>2.697718890861904E-2</v>
      </c>
      <c r="G12" s="23">
        <v>4583</v>
      </c>
      <c r="H12" s="17">
        <f t="shared" si="2"/>
        <v>0.31300368802076217</v>
      </c>
      <c r="I12" s="16">
        <v>1688</v>
      </c>
      <c r="J12" s="17">
        <f t="shared" si="3"/>
        <v>0.11528479715885807</v>
      </c>
      <c r="K12" s="28">
        <v>24</v>
      </c>
      <c r="L12" s="17">
        <f t="shared" si="4"/>
        <v>1.6391203387515366E-3</v>
      </c>
      <c r="M12" s="16">
        <v>330</v>
      </c>
      <c r="N12" s="17">
        <f t="shared" si="5"/>
        <v>2.2537904657833629E-2</v>
      </c>
      <c r="O12" s="3">
        <v>178</v>
      </c>
      <c r="P12" s="18">
        <f t="shared" si="6"/>
        <v>1.2156809179073897E-2</v>
      </c>
      <c r="Q12" s="16">
        <v>7376</v>
      </c>
      <c r="R12" s="17">
        <f t="shared" si="7"/>
        <v>0.50375631744297222</v>
      </c>
      <c r="S12" s="125"/>
      <c r="T12" s="12"/>
      <c r="U12" s="12"/>
      <c r="V12" s="12"/>
      <c r="W12" s="12"/>
      <c r="X12" s="12"/>
    </row>
    <row r="13" spans="1:24" ht="14.25" customHeight="1">
      <c r="A13" s="3" t="s">
        <v>167</v>
      </c>
      <c r="B13" s="16">
        <v>4313</v>
      </c>
      <c r="C13" s="16">
        <v>11</v>
      </c>
      <c r="D13" s="17">
        <f t="shared" si="0"/>
        <v>2.5504289357755621E-3</v>
      </c>
      <c r="E13" s="16">
        <v>46</v>
      </c>
      <c r="F13" s="17">
        <f t="shared" si="1"/>
        <v>1.0665430095061441E-2</v>
      </c>
      <c r="G13" s="23">
        <v>994</v>
      </c>
      <c r="H13" s="17">
        <f t="shared" si="2"/>
        <v>0.23046603292371898</v>
      </c>
      <c r="I13" s="16">
        <v>196</v>
      </c>
      <c r="J13" s="17">
        <f t="shared" si="3"/>
        <v>4.5444006492000928E-2</v>
      </c>
      <c r="K13" s="28">
        <v>2</v>
      </c>
      <c r="L13" s="17">
        <f t="shared" si="4"/>
        <v>4.6371435195919313E-4</v>
      </c>
      <c r="M13" s="16">
        <v>54</v>
      </c>
      <c r="N13" s="17">
        <f t="shared" si="5"/>
        <v>1.2520287502898214E-2</v>
      </c>
      <c r="O13" s="3">
        <v>21</v>
      </c>
      <c r="P13" s="18">
        <f t="shared" si="6"/>
        <v>4.8690006955715275E-3</v>
      </c>
      <c r="Q13" s="16">
        <v>2989</v>
      </c>
      <c r="R13" s="17">
        <f t="shared" si="7"/>
        <v>0.69302109900301412</v>
      </c>
      <c r="S13" s="125"/>
      <c r="T13" s="12"/>
      <c r="U13" s="12"/>
      <c r="V13" s="12"/>
      <c r="W13" s="12"/>
      <c r="X13" s="12"/>
    </row>
    <row r="14" spans="1:24" ht="14.25" customHeight="1">
      <c r="A14" s="3" t="s">
        <v>11</v>
      </c>
      <c r="B14" s="16">
        <v>4676</v>
      </c>
      <c r="C14" s="16">
        <v>15</v>
      </c>
      <c r="D14" s="17">
        <f t="shared" si="0"/>
        <v>3.2078699743370402E-3</v>
      </c>
      <c r="E14" s="16">
        <v>63</v>
      </c>
      <c r="F14" s="17">
        <f t="shared" si="1"/>
        <v>1.3473053892215569E-2</v>
      </c>
      <c r="G14" s="23">
        <v>2049</v>
      </c>
      <c r="H14" s="17">
        <f t="shared" si="2"/>
        <v>0.43819503849443969</v>
      </c>
      <c r="I14" s="16">
        <v>284</v>
      </c>
      <c r="J14" s="17">
        <f t="shared" si="3"/>
        <v>6.0735671514114631E-2</v>
      </c>
      <c r="K14" s="28">
        <v>15</v>
      </c>
      <c r="L14" s="17">
        <f t="shared" si="4"/>
        <v>3.2078699743370402E-3</v>
      </c>
      <c r="M14" s="16">
        <v>127</v>
      </c>
      <c r="N14" s="17">
        <f t="shared" si="5"/>
        <v>2.7159965782720275E-2</v>
      </c>
      <c r="O14" s="3">
        <v>197</v>
      </c>
      <c r="P14" s="18">
        <f t="shared" si="6"/>
        <v>4.2130025662959793E-2</v>
      </c>
      <c r="Q14" s="16">
        <v>1926</v>
      </c>
      <c r="R14" s="17">
        <f t="shared" si="7"/>
        <v>0.41189050470487598</v>
      </c>
      <c r="S14" s="125"/>
      <c r="T14" s="12"/>
      <c r="U14" s="12"/>
      <c r="V14" s="12"/>
      <c r="W14" s="12"/>
      <c r="X14" s="12"/>
    </row>
    <row r="15" spans="1:24" ht="14.25" customHeight="1">
      <c r="A15" s="3" t="s">
        <v>149</v>
      </c>
      <c r="B15" s="16">
        <v>7750</v>
      </c>
      <c r="C15" s="16">
        <v>32</v>
      </c>
      <c r="D15" s="17">
        <f t="shared" si="0"/>
        <v>4.1290322580645163E-3</v>
      </c>
      <c r="E15" s="16">
        <v>63</v>
      </c>
      <c r="F15" s="17">
        <f t="shared" si="1"/>
        <v>8.1290322580645155E-3</v>
      </c>
      <c r="G15" s="23">
        <v>627</v>
      </c>
      <c r="H15" s="17">
        <f t="shared" si="2"/>
        <v>8.0903225806451609E-2</v>
      </c>
      <c r="I15" s="16">
        <v>1012</v>
      </c>
      <c r="J15" s="17">
        <f t="shared" si="3"/>
        <v>0.13058064516129031</v>
      </c>
      <c r="K15" s="28">
        <v>5</v>
      </c>
      <c r="L15" s="17">
        <f t="shared" si="4"/>
        <v>6.4516129032258064E-4</v>
      </c>
      <c r="M15" s="16">
        <v>138</v>
      </c>
      <c r="N15" s="17">
        <f t="shared" si="5"/>
        <v>1.7806451612903226E-2</v>
      </c>
      <c r="O15" s="3">
        <v>10</v>
      </c>
      <c r="P15" s="18">
        <f t="shared" si="6"/>
        <v>1.2903225806451613E-3</v>
      </c>
      <c r="Q15" s="16">
        <v>5863</v>
      </c>
      <c r="R15" s="17">
        <f t="shared" si="7"/>
        <v>0.75651612903225807</v>
      </c>
      <c r="S15" s="125"/>
      <c r="T15" s="12"/>
      <c r="U15" s="12"/>
      <c r="V15" s="12"/>
      <c r="W15" s="12"/>
      <c r="X15" s="12"/>
    </row>
    <row r="16" spans="1:24" ht="14.25" customHeight="1">
      <c r="A16" s="3" t="s">
        <v>160</v>
      </c>
      <c r="B16" s="16">
        <v>6020</v>
      </c>
      <c r="C16" s="16">
        <v>10</v>
      </c>
      <c r="D16" s="17">
        <f t="shared" si="0"/>
        <v>1.6611295681063123E-3</v>
      </c>
      <c r="E16" s="16">
        <v>143</v>
      </c>
      <c r="F16" s="17">
        <f t="shared" si="1"/>
        <v>2.3754152823920266E-2</v>
      </c>
      <c r="G16" s="23">
        <v>4851</v>
      </c>
      <c r="H16" s="17">
        <f t="shared" si="2"/>
        <v>0.80581395348837215</v>
      </c>
      <c r="I16" s="16">
        <v>200</v>
      </c>
      <c r="J16" s="17">
        <f t="shared" si="3"/>
        <v>3.3222591362126248E-2</v>
      </c>
      <c r="K16" s="28">
        <v>8</v>
      </c>
      <c r="L16" s="17">
        <f t="shared" si="4"/>
        <v>1.3289036544850499E-3</v>
      </c>
      <c r="M16" s="16">
        <v>157</v>
      </c>
      <c r="N16" s="17">
        <f t="shared" si="5"/>
        <v>2.6079734219269103E-2</v>
      </c>
      <c r="O16" s="3">
        <v>76</v>
      </c>
      <c r="P16" s="18">
        <f t="shared" si="6"/>
        <v>1.2624584717607974E-2</v>
      </c>
      <c r="Q16" s="16">
        <v>575</v>
      </c>
      <c r="R16" s="17">
        <f t="shared" si="7"/>
        <v>9.5514950166112958E-2</v>
      </c>
      <c r="S16" s="125"/>
      <c r="T16" s="12"/>
      <c r="U16" s="12"/>
      <c r="V16" s="12"/>
      <c r="W16" s="12"/>
      <c r="X16" s="12"/>
    </row>
    <row r="17" spans="1:24" ht="14.25" customHeight="1">
      <c r="A17" s="3" t="s">
        <v>12</v>
      </c>
      <c r="B17" s="16">
        <v>11147</v>
      </c>
      <c r="C17" s="16">
        <v>22</v>
      </c>
      <c r="D17" s="17">
        <f t="shared" si="0"/>
        <v>1.9736251906342516E-3</v>
      </c>
      <c r="E17" s="16">
        <v>852</v>
      </c>
      <c r="F17" s="17">
        <f t="shared" si="1"/>
        <v>7.6433121019108277E-2</v>
      </c>
      <c r="G17" s="23">
        <v>3905</v>
      </c>
      <c r="H17" s="17">
        <f t="shared" si="2"/>
        <v>0.3503184713375796</v>
      </c>
      <c r="I17" s="16">
        <v>1703</v>
      </c>
      <c r="J17" s="17">
        <f t="shared" si="3"/>
        <v>0.15277653180227865</v>
      </c>
      <c r="K17" s="28">
        <v>16</v>
      </c>
      <c r="L17" s="17">
        <f t="shared" si="4"/>
        <v>1.4353637750067283E-3</v>
      </c>
      <c r="M17" s="16">
        <v>405</v>
      </c>
      <c r="N17" s="17">
        <f t="shared" si="5"/>
        <v>3.6332645554857809E-2</v>
      </c>
      <c r="O17" s="3">
        <v>683</v>
      </c>
      <c r="P17" s="18">
        <f t="shared" si="6"/>
        <v>6.1272091145599714E-2</v>
      </c>
      <c r="Q17" s="16">
        <v>3561</v>
      </c>
      <c r="R17" s="17">
        <f t="shared" si="7"/>
        <v>0.31945815017493495</v>
      </c>
      <c r="S17" s="125"/>
      <c r="T17" s="12"/>
      <c r="U17" s="12"/>
      <c r="V17" s="12"/>
      <c r="W17" s="12"/>
      <c r="X17" s="12"/>
    </row>
    <row r="18" spans="1:24" ht="14.25" customHeight="1">
      <c r="A18" s="3" t="s">
        <v>13</v>
      </c>
      <c r="B18" s="16">
        <v>5034</v>
      </c>
      <c r="C18" s="16">
        <v>25</v>
      </c>
      <c r="D18" s="17">
        <f t="shared" si="0"/>
        <v>4.9662296384584822E-3</v>
      </c>
      <c r="E18" s="16">
        <v>138</v>
      </c>
      <c r="F18" s="17">
        <f t="shared" si="1"/>
        <v>2.7413587604290822E-2</v>
      </c>
      <c r="G18" s="23">
        <v>472</v>
      </c>
      <c r="H18" s="17">
        <f t="shared" si="2"/>
        <v>9.3762415574096147E-2</v>
      </c>
      <c r="I18" s="16">
        <v>872</v>
      </c>
      <c r="J18" s="17">
        <f t="shared" si="3"/>
        <v>0.17322208978943188</v>
      </c>
      <c r="K18" s="28">
        <v>11</v>
      </c>
      <c r="L18" s="17">
        <f t="shared" si="4"/>
        <v>2.1851410409217324E-3</v>
      </c>
      <c r="M18" s="16">
        <v>89</v>
      </c>
      <c r="N18" s="17">
        <f t="shared" si="5"/>
        <v>1.7679777512912196E-2</v>
      </c>
      <c r="O18" s="3">
        <v>7</v>
      </c>
      <c r="P18" s="18">
        <f t="shared" si="6"/>
        <v>1.3905442987683751E-3</v>
      </c>
      <c r="Q18" s="16">
        <v>3420</v>
      </c>
      <c r="R18" s="17">
        <f t="shared" si="7"/>
        <v>0.67938021454112041</v>
      </c>
      <c r="S18" s="125"/>
      <c r="T18" s="12"/>
      <c r="U18" s="12"/>
      <c r="V18" s="12"/>
      <c r="W18" s="12"/>
      <c r="X18" s="12"/>
    </row>
    <row r="19" spans="1:24" ht="14.25" customHeight="1">
      <c r="A19" s="3" t="s">
        <v>14</v>
      </c>
      <c r="B19" s="16">
        <v>3779</v>
      </c>
      <c r="C19" s="16">
        <v>15</v>
      </c>
      <c r="D19" s="17">
        <f t="shared" si="0"/>
        <v>3.9693040486901299E-3</v>
      </c>
      <c r="E19" s="16">
        <v>39</v>
      </c>
      <c r="F19" s="17">
        <f t="shared" si="1"/>
        <v>1.0320190526594337E-2</v>
      </c>
      <c r="G19" s="23">
        <v>254</v>
      </c>
      <c r="H19" s="17">
        <f t="shared" si="2"/>
        <v>6.7213548557819525E-2</v>
      </c>
      <c r="I19" s="16">
        <v>217</v>
      </c>
      <c r="J19" s="17">
        <f t="shared" si="3"/>
        <v>5.7422598571050545E-2</v>
      </c>
      <c r="K19" s="28">
        <v>2</v>
      </c>
      <c r="L19" s="17">
        <f t="shared" si="4"/>
        <v>5.2924053982535059E-4</v>
      </c>
      <c r="M19" s="16">
        <v>61</v>
      </c>
      <c r="N19" s="17">
        <f t="shared" si="5"/>
        <v>1.6141836464673195E-2</v>
      </c>
      <c r="O19" s="3">
        <v>55</v>
      </c>
      <c r="P19" s="18">
        <f t="shared" si="6"/>
        <v>1.4554114845197141E-2</v>
      </c>
      <c r="Q19" s="16">
        <v>3136</v>
      </c>
      <c r="R19" s="17">
        <f t="shared" si="7"/>
        <v>0.82984916644614981</v>
      </c>
      <c r="S19" s="125"/>
      <c r="T19" s="12"/>
      <c r="U19" s="12"/>
      <c r="V19" s="12"/>
      <c r="W19" s="12"/>
      <c r="X19" s="12"/>
    </row>
    <row r="20" spans="1:24" ht="14.25" customHeight="1">
      <c r="A20" s="3" t="s">
        <v>161</v>
      </c>
      <c r="B20" s="16">
        <v>1959</v>
      </c>
      <c r="C20" s="16">
        <v>1</v>
      </c>
      <c r="D20" s="17">
        <f t="shared" si="0"/>
        <v>5.1046452271567128E-4</v>
      </c>
      <c r="E20" s="16">
        <v>7</v>
      </c>
      <c r="F20" s="17">
        <f t="shared" si="1"/>
        <v>3.5732516590096988E-3</v>
      </c>
      <c r="G20" s="23">
        <v>867</v>
      </c>
      <c r="H20" s="17">
        <f t="shared" si="2"/>
        <v>0.44257274119448697</v>
      </c>
      <c r="I20" s="16">
        <v>41</v>
      </c>
      <c r="J20" s="17">
        <f t="shared" si="3"/>
        <v>2.0929045431342521E-2</v>
      </c>
      <c r="K20" s="28">
        <v>0</v>
      </c>
      <c r="L20" s="17">
        <f t="shared" si="4"/>
        <v>0</v>
      </c>
      <c r="M20" s="16">
        <v>32</v>
      </c>
      <c r="N20" s="17">
        <f t="shared" si="5"/>
        <v>1.6334864726901481E-2</v>
      </c>
      <c r="O20" s="3">
        <v>14</v>
      </c>
      <c r="P20" s="18">
        <f t="shared" si="6"/>
        <v>7.1465033180193975E-3</v>
      </c>
      <c r="Q20" s="16">
        <v>997</v>
      </c>
      <c r="R20" s="17">
        <f t="shared" si="7"/>
        <v>0.5089331291475242</v>
      </c>
      <c r="S20" s="125"/>
      <c r="T20" s="12"/>
      <c r="U20" s="12"/>
      <c r="V20" s="12"/>
      <c r="W20" s="12"/>
      <c r="X20" s="12"/>
    </row>
    <row r="21" spans="1:24" ht="14.25" customHeight="1">
      <c r="A21" s="3" t="s">
        <v>15</v>
      </c>
      <c r="B21" s="16">
        <v>2708</v>
      </c>
      <c r="C21" s="16">
        <v>6</v>
      </c>
      <c r="D21" s="17">
        <f t="shared" si="0"/>
        <v>2.2156573116691287E-3</v>
      </c>
      <c r="E21" s="16">
        <v>21</v>
      </c>
      <c r="F21" s="17">
        <f t="shared" si="1"/>
        <v>7.7548005908419501E-3</v>
      </c>
      <c r="G21" s="23">
        <v>885</v>
      </c>
      <c r="H21" s="17">
        <f t="shared" si="2"/>
        <v>0.32680945347119644</v>
      </c>
      <c r="I21" s="16">
        <v>118</v>
      </c>
      <c r="J21" s="17">
        <f t="shared" si="3"/>
        <v>4.3574593796159529E-2</v>
      </c>
      <c r="K21" s="28">
        <v>5</v>
      </c>
      <c r="L21" s="17">
        <f t="shared" si="4"/>
        <v>1.846381093057607E-3</v>
      </c>
      <c r="M21" s="16">
        <v>60</v>
      </c>
      <c r="N21" s="17">
        <f t="shared" si="5"/>
        <v>2.2156573116691284E-2</v>
      </c>
      <c r="O21" s="3">
        <v>1</v>
      </c>
      <c r="P21" s="18">
        <f t="shared" si="6"/>
        <v>3.6927621861152144E-4</v>
      </c>
      <c r="Q21" s="16">
        <v>1612</v>
      </c>
      <c r="R21" s="17">
        <f t="shared" si="7"/>
        <v>0.59527326440177253</v>
      </c>
      <c r="S21" s="125"/>
      <c r="T21" s="12"/>
      <c r="U21" s="12"/>
      <c r="V21" s="12"/>
      <c r="W21" s="12"/>
      <c r="X21" s="12"/>
    </row>
    <row r="22" spans="1:24" ht="14.25" customHeight="1">
      <c r="A22" s="3" t="s">
        <v>16</v>
      </c>
      <c r="B22" s="16">
        <v>5846</v>
      </c>
      <c r="C22" s="16">
        <v>30</v>
      </c>
      <c r="D22" s="17">
        <f t="shared" si="0"/>
        <v>5.1317139924734858E-3</v>
      </c>
      <c r="E22" s="16">
        <v>142</v>
      </c>
      <c r="F22" s="17">
        <f t="shared" si="1"/>
        <v>2.4290112897707834E-2</v>
      </c>
      <c r="G22" s="23">
        <v>2708</v>
      </c>
      <c r="H22" s="17">
        <f t="shared" si="2"/>
        <v>0.46322271638727336</v>
      </c>
      <c r="I22" s="16">
        <v>429</v>
      </c>
      <c r="J22" s="17">
        <f t="shared" si="3"/>
        <v>7.3383510092370846E-2</v>
      </c>
      <c r="K22" s="28">
        <v>11</v>
      </c>
      <c r="L22" s="17">
        <f t="shared" si="4"/>
        <v>1.881628463906945E-3</v>
      </c>
      <c r="M22" s="16">
        <v>182</v>
      </c>
      <c r="N22" s="17">
        <f t="shared" si="5"/>
        <v>3.1132398221005816E-2</v>
      </c>
      <c r="O22" s="3">
        <v>3</v>
      </c>
      <c r="P22" s="18">
        <f t="shared" si="6"/>
        <v>5.131713992473486E-4</v>
      </c>
      <c r="Q22" s="16">
        <v>2341</v>
      </c>
      <c r="R22" s="17">
        <f t="shared" si="7"/>
        <v>0.40044474854601436</v>
      </c>
      <c r="S22" s="125"/>
      <c r="T22" s="12"/>
      <c r="U22" s="12"/>
      <c r="V22" s="12"/>
      <c r="W22" s="12"/>
      <c r="X22" s="12"/>
    </row>
    <row r="23" spans="1:24" ht="14.25" customHeight="1">
      <c r="A23" s="3" t="s">
        <v>17</v>
      </c>
      <c r="B23" s="16">
        <v>2772</v>
      </c>
      <c r="C23" s="16">
        <v>7</v>
      </c>
      <c r="D23" s="17">
        <f t="shared" si="0"/>
        <v>2.5252525252525255E-3</v>
      </c>
      <c r="E23" s="16">
        <v>21</v>
      </c>
      <c r="F23" s="17">
        <f t="shared" si="1"/>
        <v>7.575757575757576E-3</v>
      </c>
      <c r="G23" s="23">
        <v>1511</v>
      </c>
      <c r="H23" s="17">
        <f t="shared" si="2"/>
        <v>0.54509379509379507</v>
      </c>
      <c r="I23" s="16">
        <v>87</v>
      </c>
      <c r="J23" s="17">
        <f t="shared" si="3"/>
        <v>3.1385281385281384E-2</v>
      </c>
      <c r="K23" s="28">
        <v>0</v>
      </c>
      <c r="L23" s="17">
        <f t="shared" si="4"/>
        <v>0</v>
      </c>
      <c r="M23" s="16">
        <v>0</v>
      </c>
      <c r="N23" s="17">
        <f t="shared" si="5"/>
        <v>0</v>
      </c>
      <c r="O23" s="3">
        <v>16</v>
      </c>
      <c r="P23" s="18">
        <f t="shared" si="6"/>
        <v>5.772005772005772E-3</v>
      </c>
      <c r="Q23" s="16">
        <v>1130</v>
      </c>
      <c r="R23" s="17">
        <f t="shared" si="7"/>
        <v>0.40764790764790765</v>
      </c>
      <c r="S23" s="125"/>
      <c r="T23" s="12"/>
      <c r="U23" s="12"/>
      <c r="V23" s="12"/>
      <c r="W23" s="12"/>
      <c r="X23" s="12"/>
    </row>
    <row r="24" spans="1:24" ht="14.25" customHeight="1">
      <c r="A24" s="3" t="s">
        <v>18</v>
      </c>
      <c r="B24" s="16">
        <v>2235</v>
      </c>
      <c r="C24" s="16">
        <v>0</v>
      </c>
      <c r="D24" s="17">
        <f t="shared" si="0"/>
        <v>0</v>
      </c>
      <c r="E24" s="16">
        <v>6</v>
      </c>
      <c r="F24" s="17">
        <f t="shared" si="1"/>
        <v>2.6845637583892616E-3</v>
      </c>
      <c r="G24" s="23">
        <v>608</v>
      </c>
      <c r="H24" s="17">
        <f t="shared" si="2"/>
        <v>0.2720357941834452</v>
      </c>
      <c r="I24" s="16">
        <v>162</v>
      </c>
      <c r="J24" s="17">
        <f t="shared" si="3"/>
        <v>7.2483221476510068E-2</v>
      </c>
      <c r="K24" s="28">
        <v>0</v>
      </c>
      <c r="L24" s="17">
        <f t="shared" si="4"/>
        <v>0</v>
      </c>
      <c r="M24" s="16">
        <v>18</v>
      </c>
      <c r="N24" s="17">
        <f t="shared" si="5"/>
        <v>8.0536912751677861E-3</v>
      </c>
      <c r="O24" s="3">
        <v>0</v>
      </c>
      <c r="P24" s="18">
        <f t="shared" si="6"/>
        <v>0</v>
      </c>
      <c r="Q24" s="16">
        <v>1441</v>
      </c>
      <c r="R24" s="17">
        <f t="shared" si="7"/>
        <v>0.64474272930648768</v>
      </c>
      <c r="S24" s="125"/>
      <c r="T24" s="12"/>
      <c r="U24" s="12"/>
      <c r="V24" s="12"/>
      <c r="W24" s="12"/>
      <c r="X24" s="12"/>
    </row>
    <row r="25" spans="1:24" ht="14.25" customHeight="1">
      <c r="A25" s="3" t="s">
        <v>155</v>
      </c>
      <c r="B25" s="16">
        <v>6527</v>
      </c>
      <c r="C25" s="16">
        <v>19</v>
      </c>
      <c r="D25" s="17">
        <f t="shared" si="0"/>
        <v>2.9109851386548186E-3</v>
      </c>
      <c r="E25" s="16">
        <v>77</v>
      </c>
      <c r="F25" s="17">
        <f t="shared" si="1"/>
        <v>1.1797150298759001E-2</v>
      </c>
      <c r="G25" s="23">
        <v>2854</v>
      </c>
      <c r="H25" s="17">
        <f t="shared" si="2"/>
        <v>0.43726060977478165</v>
      </c>
      <c r="I25" s="16">
        <v>312</v>
      </c>
      <c r="J25" s="17">
        <f t="shared" si="3"/>
        <v>4.7801440171594912E-2</v>
      </c>
      <c r="K25" s="28">
        <v>6</v>
      </c>
      <c r="L25" s="17">
        <f t="shared" si="4"/>
        <v>9.1925846483836371E-4</v>
      </c>
      <c r="M25" s="16">
        <v>77</v>
      </c>
      <c r="N25" s="17">
        <f t="shared" si="5"/>
        <v>1.1797150298759001E-2</v>
      </c>
      <c r="O25" s="3">
        <v>55</v>
      </c>
      <c r="P25" s="18">
        <f t="shared" si="6"/>
        <v>8.4265359276850006E-3</v>
      </c>
      <c r="Q25" s="16">
        <v>3127</v>
      </c>
      <c r="R25" s="17">
        <f t="shared" si="7"/>
        <v>0.47908686992492722</v>
      </c>
      <c r="S25" s="125"/>
      <c r="T25" s="12"/>
      <c r="U25" s="12"/>
      <c r="V25" s="12"/>
      <c r="W25" s="12"/>
      <c r="X25" s="12"/>
    </row>
    <row r="26" spans="1:24" ht="14.25" customHeight="1">
      <c r="A26" s="3" t="s">
        <v>170</v>
      </c>
      <c r="B26" s="16">
        <v>4916</v>
      </c>
      <c r="C26" s="16">
        <v>16</v>
      </c>
      <c r="D26" s="17">
        <f t="shared" si="0"/>
        <v>3.2546786004882017E-3</v>
      </c>
      <c r="E26" s="16">
        <v>37</v>
      </c>
      <c r="F26" s="17">
        <f t="shared" si="1"/>
        <v>7.5264442636289669E-3</v>
      </c>
      <c r="G26" s="23">
        <v>1601</v>
      </c>
      <c r="H26" s="17">
        <f t="shared" si="2"/>
        <v>0.32567127746135072</v>
      </c>
      <c r="I26" s="16">
        <v>348</v>
      </c>
      <c r="J26" s="17">
        <f t="shared" si="3"/>
        <v>7.0789259560618392E-2</v>
      </c>
      <c r="K26" s="28">
        <v>2</v>
      </c>
      <c r="L26" s="17">
        <f t="shared" si="4"/>
        <v>4.0683482506102521E-4</v>
      </c>
      <c r="M26" s="16">
        <v>24</v>
      </c>
      <c r="N26" s="17">
        <f t="shared" si="5"/>
        <v>4.8820179007323028E-3</v>
      </c>
      <c r="O26" s="3">
        <v>46</v>
      </c>
      <c r="P26" s="18">
        <f t="shared" si="6"/>
        <v>9.3572009764035808E-3</v>
      </c>
      <c r="Q26" s="16">
        <v>2842</v>
      </c>
      <c r="R26" s="17">
        <f t="shared" si="7"/>
        <v>0.57811228641171686</v>
      </c>
      <c r="S26" s="125"/>
      <c r="T26" s="12"/>
      <c r="U26" s="12"/>
      <c r="V26" s="12"/>
      <c r="W26" s="12"/>
      <c r="X26" s="12"/>
    </row>
    <row r="27" spans="1:24" ht="14.25" customHeight="1">
      <c r="A27" s="3" t="s">
        <v>19</v>
      </c>
      <c r="B27" s="16">
        <v>9525</v>
      </c>
      <c r="C27" s="16">
        <v>32</v>
      </c>
      <c r="D27" s="17">
        <f t="shared" si="0"/>
        <v>3.3595800524934384E-3</v>
      </c>
      <c r="E27" s="16">
        <v>116</v>
      </c>
      <c r="F27" s="17">
        <f t="shared" si="1"/>
        <v>1.2178477690288713E-2</v>
      </c>
      <c r="G27" s="23">
        <v>3071</v>
      </c>
      <c r="H27" s="17">
        <f t="shared" si="2"/>
        <v>0.32241469816272966</v>
      </c>
      <c r="I27" s="16">
        <v>509</v>
      </c>
      <c r="J27" s="17">
        <f t="shared" si="3"/>
        <v>5.3438320209973751E-2</v>
      </c>
      <c r="K27" s="28">
        <v>8</v>
      </c>
      <c r="L27" s="17">
        <f t="shared" si="4"/>
        <v>8.3989501312335961E-4</v>
      </c>
      <c r="M27" s="16">
        <v>252</v>
      </c>
      <c r="N27" s="17">
        <f t="shared" si="5"/>
        <v>2.6456692913385826E-2</v>
      </c>
      <c r="O27" s="3">
        <v>63</v>
      </c>
      <c r="P27" s="18">
        <f t="shared" si="6"/>
        <v>6.6141732283464564E-3</v>
      </c>
      <c r="Q27" s="16">
        <v>5474</v>
      </c>
      <c r="R27" s="17">
        <f t="shared" si="7"/>
        <v>0.57469816272965879</v>
      </c>
      <c r="S27" s="125"/>
      <c r="T27" s="12"/>
      <c r="U27" s="12"/>
      <c r="V27" s="12"/>
      <c r="W27" s="12"/>
      <c r="X27" s="12"/>
    </row>
    <row r="28" spans="1:24" ht="14.25" customHeight="1" thickBot="1">
      <c r="A28" s="3" t="s">
        <v>156</v>
      </c>
      <c r="B28" s="16">
        <v>5675</v>
      </c>
      <c r="C28" s="16">
        <v>23</v>
      </c>
      <c r="D28" s="17">
        <f t="shared" si="0"/>
        <v>4.0528634361233478E-3</v>
      </c>
      <c r="E28" s="16">
        <v>57</v>
      </c>
      <c r="F28" s="17">
        <f t="shared" si="1"/>
        <v>1.0044052863436124E-2</v>
      </c>
      <c r="G28" s="23">
        <v>1758</v>
      </c>
      <c r="H28" s="17">
        <f t="shared" si="2"/>
        <v>0.30977973568281936</v>
      </c>
      <c r="I28" s="16">
        <v>364</v>
      </c>
      <c r="J28" s="17">
        <f t="shared" si="3"/>
        <v>6.4140969162995595E-2</v>
      </c>
      <c r="K28" s="28">
        <v>10</v>
      </c>
      <c r="L28" s="17">
        <f t="shared" si="4"/>
        <v>1.762114537444934E-3</v>
      </c>
      <c r="M28" s="16">
        <v>95</v>
      </c>
      <c r="N28" s="17">
        <f t="shared" si="5"/>
        <v>1.6740088105726872E-2</v>
      </c>
      <c r="O28" s="3">
        <v>32</v>
      </c>
      <c r="P28" s="18">
        <f t="shared" si="6"/>
        <v>5.638766519823789E-3</v>
      </c>
      <c r="Q28" s="16">
        <v>3336</v>
      </c>
      <c r="R28" s="17">
        <f t="shared" si="7"/>
        <v>0.5878414096916299</v>
      </c>
      <c r="S28" s="125"/>
      <c r="T28" s="12"/>
      <c r="U28" s="12"/>
      <c r="V28" s="12"/>
      <c r="W28" s="12"/>
      <c r="X28" s="12"/>
    </row>
    <row r="29" spans="1:24" ht="14.25" customHeight="1" thickBot="1">
      <c r="A29" s="126" t="s">
        <v>48</v>
      </c>
      <c r="B29" s="2">
        <f>SUM(B7:B28)</f>
        <v>133080</v>
      </c>
      <c r="C29" s="2">
        <f>SUM(C7:C28)</f>
        <v>410</v>
      </c>
      <c r="D29" s="25">
        <f t="shared" si="0"/>
        <v>3.080853621881575E-3</v>
      </c>
      <c r="E29" s="2">
        <f>SUM(E7:E28)</f>
        <v>2677</v>
      </c>
      <c r="F29" s="25">
        <f t="shared" si="1"/>
        <v>2.0115719867748724E-2</v>
      </c>
      <c r="G29" s="26">
        <f>SUM(G7:G28)</f>
        <v>52290</v>
      </c>
      <c r="H29" s="25">
        <f t="shared" si="2"/>
        <v>0.39292155094679893</v>
      </c>
      <c r="I29" s="2">
        <f>SUM(I7:I28)</f>
        <v>9820</v>
      </c>
      <c r="J29" s="25">
        <f t="shared" si="3"/>
        <v>7.3790201382626985E-2</v>
      </c>
      <c r="K29" s="127">
        <f>SUM(K7:K28)</f>
        <v>162</v>
      </c>
      <c r="L29" s="25">
        <f t="shared" si="4"/>
        <v>1.2173128944995492E-3</v>
      </c>
      <c r="M29" s="2">
        <f>SUM(M7:M28)</f>
        <v>2613</v>
      </c>
      <c r="N29" s="25">
        <f t="shared" si="5"/>
        <v>1.9634806131650136E-2</v>
      </c>
      <c r="O29" s="2">
        <f>SUM(O7:O28)</f>
        <v>1954</v>
      </c>
      <c r="P29" s="25">
        <f t="shared" si="6"/>
        <v>1.4682897505259994E-2</v>
      </c>
      <c r="Q29" s="176">
        <f>SUM(Q7:Q28)</f>
        <v>63154</v>
      </c>
      <c r="R29" s="201">
        <f t="shared" si="7"/>
        <v>0.47455665764953414</v>
      </c>
      <c r="S29" s="125"/>
      <c r="T29" s="12"/>
      <c r="U29" s="12"/>
      <c r="V29" s="12"/>
      <c r="W29" s="12"/>
      <c r="X29" s="12"/>
    </row>
    <row r="30" spans="1:24" ht="14.25" customHeight="1" thickBot="1">
      <c r="A30" s="208" t="s">
        <v>49</v>
      </c>
      <c r="B30" s="19">
        <v>1550</v>
      </c>
      <c r="C30" s="19">
        <v>0</v>
      </c>
      <c r="D30" s="21">
        <f t="shared" si="0"/>
        <v>0</v>
      </c>
      <c r="E30" s="19">
        <v>8</v>
      </c>
      <c r="F30" s="21">
        <f t="shared" si="1"/>
        <v>5.1612903225806452E-3</v>
      </c>
      <c r="G30" s="24">
        <v>910</v>
      </c>
      <c r="H30" s="21">
        <f t="shared" si="2"/>
        <v>0.58709677419354833</v>
      </c>
      <c r="I30" s="19">
        <v>54</v>
      </c>
      <c r="J30" s="21">
        <f t="shared" si="3"/>
        <v>3.4838709677419352E-2</v>
      </c>
      <c r="K30" s="19">
        <v>0</v>
      </c>
      <c r="L30" s="21">
        <f t="shared" si="4"/>
        <v>0</v>
      </c>
      <c r="M30" s="19">
        <v>1</v>
      </c>
      <c r="N30" s="21">
        <f t="shared" si="5"/>
        <v>6.4516129032258064E-4</v>
      </c>
      <c r="O30" s="19">
        <v>16</v>
      </c>
      <c r="P30" s="21">
        <f t="shared" si="6"/>
        <v>1.032258064516129E-2</v>
      </c>
      <c r="Q30" s="3">
        <v>561</v>
      </c>
      <c r="R30" s="18">
        <f t="shared" si="7"/>
        <v>0.36193548387096774</v>
      </c>
      <c r="S30" s="125"/>
      <c r="T30" s="12"/>
      <c r="U30" s="12"/>
      <c r="V30" s="12"/>
      <c r="W30" s="12"/>
      <c r="X30" s="12"/>
    </row>
    <row r="31" spans="1:24" ht="14.25" customHeight="1" thickBot="1">
      <c r="A31" s="91" t="s">
        <v>50</v>
      </c>
      <c r="B31" s="2">
        <f>SUM(B30:B30)</f>
        <v>1550</v>
      </c>
      <c r="C31" s="2">
        <f>SUM(C30:C30)</f>
        <v>0</v>
      </c>
      <c r="D31" s="25">
        <f t="shared" si="0"/>
        <v>0</v>
      </c>
      <c r="E31" s="2">
        <f>SUM(E30:E30)</f>
        <v>8</v>
      </c>
      <c r="F31" s="25">
        <f t="shared" si="1"/>
        <v>5.1612903225806452E-3</v>
      </c>
      <c r="G31" s="26">
        <f>SUM(G30:G30)</f>
        <v>910</v>
      </c>
      <c r="H31" s="25">
        <f t="shared" si="2"/>
        <v>0.58709677419354833</v>
      </c>
      <c r="I31" s="2">
        <f>SUM(I30:I30)</f>
        <v>54</v>
      </c>
      <c r="J31" s="25">
        <f t="shared" si="3"/>
        <v>3.4838709677419352E-2</v>
      </c>
      <c r="K31" s="2">
        <f>SUM(K30:K30)</f>
        <v>0</v>
      </c>
      <c r="L31" s="25">
        <f t="shared" si="4"/>
        <v>0</v>
      </c>
      <c r="M31" s="2">
        <f>SUM(M30:M30)</f>
        <v>1</v>
      </c>
      <c r="N31" s="25">
        <f t="shared" si="5"/>
        <v>6.4516129032258064E-4</v>
      </c>
      <c r="O31" s="2">
        <f>SUM(O30:O30)</f>
        <v>16</v>
      </c>
      <c r="P31" s="25">
        <f t="shared" si="6"/>
        <v>1.032258064516129E-2</v>
      </c>
      <c r="Q31" s="13">
        <f>SUM(Q30:Q30)</f>
        <v>561</v>
      </c>
      <c r="R31" s="15">
        <f t="shared" si="7"/>
        <v>0.36193548387096774</v>
      </c>
      <c r="S31" s="125"/>
      <c r="T31" s="12"/>
      <c r="U31" s="12"/>
      <c r="V31" s="12"/>
      <c r="W31" s="12"/>
      <c r="X31" s="12"/>
    </row>
    <row r="32" spans="1:24" ht="14.25" customHeight="1" thickBot="1">
      <c r="A32" s="34" t="s">
        <v>20</v>
      </c>
      <c r="B32" s="35">
        <f>B29+B31</f>
        <v>134630</v>
      </c>
      <c r="C32" s="35">
        <f>C29+C31</f>
        <v>410</v>
      </c>
      <c r="D32" s="25">
        <f t="shared" si="0"/>
        <v>3.0453836440615021E-3</v>
      </c>
      <c r="E32" s="35">
        <f>E29+E31</f>
        <v>2685</v>
      </c>
      <c r="F32" s="25">
        <f t="shared" si="1"/>
        <v>1.9943548986110081E-2</v>
      </c>
      <c r="G32" s="39">
        <f>G29+G31</f>
        <v>53200</v>
      </c>
      <c r="H32" s="25">
        <f t="shared" si="2"/>
        <v>0.39515709722944364</v>
      </c>
      <c r="I32" s="35">
        <f>I29+I31</f>
        <v>9874</v>
      </c>
      <c r="J32" s="25">
        <f t="shared" si="3"/>
        <v>7.3341751466983587E-2</v>
      </c>
      <c r="K32" s="35">
        <f>K29+K31</f>
        <v>162</v>
      </c>
      <c r="L32" s="25">
        <f t="shared" si="4"/>
        <v>1.2032979276535691E-3</v>
      </c>
      <c r="M32" s="35">
        <f>M29+M31</f>
        <v>2614</v>
      </c>
      <c r="N32" s="25">
        <f t="shared" si="5"/>
        <v>1.9416177672138452E-2</v>
      </c>
      <c r="O32" s="35">
        <f>O29+O31</f>
        <v>1970</v>
      </c>
      <c r="P32" s="25">
        <f t="shared" si="6"/>
        <v>1.463269702146624E-2</v>
      </c>
      <c r="Q32" s="2">
        <f>Q29+Q31</f>
        <v>63715</v>
      </c>
      <c r="R32" s="15">
        <f t="shared" si="7"/>
        <v>0.47326004605214289</v>
      </c>
      <c r="S32" s="125"/>
      <c r="T32" s="12"/>
      <c r="U32" s="12"/>
      <c r="V32" s="12"/>
      <c r="W32" s="12"/>
      <c r="X32" s="12"/>
    </row>
    <row r="33" spans="1:24">
      <c r="A33" s="8"/>
      <c r="D33" s="12"/>
      <c r="R33" s="72"/>
      <c r="S33" s="125"/>
      <c r="T33" s="12"/>
      <c r="U33" s="12"/>
      <c r="V33" s="12"/>
      <c r="W33" s="12"/>
      <c r="X33" s="12"/>
    </row>
    <row r="34" spans="1:24">
      <c r="B34" s="9"/>
      <c r="R34" s="72"/>
      <c r="S34" s="125"/>
      <c r="T34" s="12"/>
      <c r="U34" s="12"/>
      <c r="V34" s="12"/>
      <c r="W34" s="12"/>
      <c r="X34" s="12"/>
    </row>
    <row r="35" spans="1:24">
      <c r="R35" s="72"/>
      <c r="S35" s="125"/>
      <c r="T35" s="12"/>
      <c r="U35" s="12"/>
      <c r="V35" s="12"/>
      <c r="W35" s="12"/>
      <c r="X35" s="12"/>
    </row>
  </sheetData>
  <mergeCells count="13">
    <mergeCell ref="G5:H5"/>
    <mergeCell ref="I5:J5"/>
    <mergeCell ref="O5:P5"/>
    <mergeCell ref="A2:R2"/>
    <mergeCell ref="A3:R3"/>
    <mergeCell ref="A4:R4"/>
    <mergeCell ref="A5:A6"/>
    <mergeCell ref="C5:D5"/>
    <mergeCell ref="E5:F5"/>
    <mergeCell ref="K5:L5"/>
    <mergeCell ref="M5:N5"/>
    <mergeCell ref="Q5:R5"/>
    <mergeCell ref="B5:B6"/>
  </mergeCells>
  <printOptions horizontalCentered="1"/>
  <pageMargins left="0.19" right="0.23" top="0.5" bottom="0.5" header="0.25" footer="0.25"/>
  <pageSetup scale="85" orientation="landscape" r:id="rId1"/>
  <headerFooter alignWithMargins="0">
    <oddFooter>&amp;LPage 4&amp;R&amp;F/&amp;A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defaultRowHeight="12.75"/>
  <cols>
    <col min="1" max="1" width="21.5703125" customWidth="1"/>
    <col min="2" max="2" width="7.140625" customWidth="1"/>
    <col min="3" max="3" width="12" customWidth="1"/>
    <col min="4" max="4" width="5.5703125" bestFit="1" customWidth="1"/>
    <col min="5" max="5" width="14.42578125" customWidth="1"/>
    <col min="6" max="6" width="8.85546875" customWidth="1"/>
    <col min="7" max="7" width="14.7109375" style="9" customWidth="1"/>
    <col min="8" max="8" width="11.7109375" style="8" bestFit="1" customWidth="1"/>
  </cols>
  <sheetData>
    <row r="1" spans="1:11" ht="12.75" customHeight="1">
      <c r="A1" s="171" t="s">
        <v>189</v>
      </c>
      <c r="B1" s="90"/>
      <c r="C1" s="90"/>
      <c r="D1" s="75"/>
      <c r="E1" s="75"/>
      <c r="F1" s="75"/>
      <c r="G1" s="90"/>
      <c r="H1" s="75"/>
    </row>
    <row r="2" spans="1:11" ht="15" customHeight="1">
      <c r="A2" s="225" t="s">
        <v>111</v>
      </c>
      <c r="B2" s="225"/>
      <c r="C2" s="225"/>
      <c r="D2" s="225"/>
      <c r="E2" s="225"/>
      <c r="F2" s="225"/>
      <c r="G2" s="225"/>
      <c r="H2" s="225"/>
      <c r="I2" s="1"/>
    </row>
    <row r="3" spans="1:11" ht="18" customHeight="1">
      <c r="A3" s="226" t="s">
        <v>72</v>
      </c>
      <c r="B3" s="226"/>
      <c r="C3" s="226"/>
      <c r="D3" s="226"/>
      <c r="E3" s="226"/>
      <c r="F3" s="226"/>
      <c r="G3" s="226"/>
      <c r="H3" s="226"/>
      <c r="I3" s="1"/>
    </row>
    <row r="4" spans="1:11" ht="15" customHeight="1">
      <c r="A4" s="226" t="s">
        <v>173</v>
      </c>
      <c r="B4" s="227"/>
      <c r="C4" s="227"/>
      <c r="D4" s="227"/>
      <c r="E4" s="227"/>
      <c r="F4" s="227"/>
      <c r="G4" s="227"/>
      <c r="H4" s="227"/>
      <c r="I4" s="1"/>
    </row>
    <row r="5" spans="1:11" ht="12" customHeight="1">
      <c r="A5" s="277"/>
      <c r="B5" s="277"/>
      <c r="C5" s="277"/>
      <c r="D5" s="277"/>
      <c r="E5" s="277"/>
      <c r="F5" s="277"/>
      <c r="G5" s="277"/>
      <c r="H5" s="277"/>
      <c r="I5" s="1"/>
    </row>
    <row r="6" spans="1:11" ht="24.95" customHeight="1">
      <c r="A6" s="257" t="s">
        <v>76</v>
      </c>
      <c r="B6" s="275" t="s">
        <v>73</v>
      </c>
      <c r="C6" s="275" t="s">
        <v>74</v>
      </c>
      <c r="D6" s="275" t="s">
        <v>145</v>
      </c>
      <c r="E6" s="275" t="s">
        <v>86</v>
      </c>
      <c r="F6" s="275" t="s">
        <v>75</v>
      </c>
      <c r="G6" s="280" t="s">
        <v>146</v>
      </c>
      <c r="H6" s="279" t="s">
        <v>90</v>
      </c>
      <c r="I6" s="1"/>
    </row>
    <row r="7" spans="1:11" ht="24.95" customHeight="1" thickBot="1">
      <c r="A7" s="258"/>
      <c r="B7" s="276"/>
      <c r="C7" s="276"/>
      <c r="D7" s="276"/>
      <c r="E7" s="278"/>
      <c r="F7" s="278"/>
      <c r="G7" s="281"/>
      <c r="H7" s="278"/>
    </row>
    <row r="8" spans="1:11" ht="15.75" customHeight="1" thickTop="1">
      <c r="A8" s="3" t="s">
        <v>5</v>
      </c>
      <c r="B8" s="29">
        <v>583</v>
      </c>
      <c r="C8" s="19">
        <v>53</v>
      </c>
      <c r="D8" s="19">
        <v>0</v>
      </c>
      <c r="E8" s="19">
        <v>3349</v>
      </c>
      <c r="F8" s="19">
        <v>207</v>
      </c>
      <c r="G8" s="24">
        <v>740</v>
      </c>
      <c r="H8" s="19">
        <v>3536</v>
      </c>
      <c r="J8" s="8"/>
      <c r="K8" s="8"/>
    </row>
    <row r="9" spans="1:11" ht="15.75" customHeight="1">
      <c r="A9" s="3" t="s">
        <v>6</v>
      </c>
      <c r="B9" s="28">
        <v>400</v>
      </c>
      <c r="C9" s="16">
        <v>143</v>
      </c>
      <c r="D9" s="16">
        <v>388</v>
      </c>
      <c r="E9" s="16">
        <v>3084</v>
      </c>
      <c r="F9" s="16">
        <v>217</v>
      </c>
      <c r="G9" s="23">
        <v>336</v>
      </c>
      <c r="H9" s="16">
        <v>3532</v>
      </c>
      <c r="J9" s="8"/>
      <c r="K9" s="8"/>
    </row>
    <row r="10" spans="1:11" ht="15.75" customHeight="1">
      <c r="A10" s="3" t="s">
        <v>7</v>
      </c>
      <c r="B10" s="16">
        <v>383</v>
      </c>
      <c r="C10" s="16">
        <v>73</v>
      </c>
      <c r="D10" s="16">
        <v>4</v>
      </c>
      <c r="E10" s="16">
        <v>4262</v>
      </c>
      <c r="F10" s="16">
        <v>144</v>
      </c>
      <c r="G10" s="23">
        <v>655</v>
      </c>
      <c r="H10" s="16">
        <v>4464</v>
      </c>
      <c r="J10" s="8"/>
      <c r="K10" s="8"/>
    </row>
    <row r="11" spans="1:11" ht="15.75" customHeight="1">
      <c r="A11" s="3" t="s">
        <v>8</v>
      </c>
      <c r="B11" s="16">
        <v>455</v>
      </c>
      <c r="C11" s="16">
        <v>25</v>
      </c>
      <c r="D11" s="16">
        <v>14</v>
      </c>
      <c r="E11" s="16">
        <v>3873</v>
      </c>
      <c r="F11" s="16">
        <v>190</v>
      </c>
      <c r="G11" s="23">
        <v>694</v>
      </c>
      <c r="H11" s="16">
        <v>4172</v>
      </c>
      <c r="J11" s="8"/>
      <c r="K11" s="8"/>
    </row>
    <row r="12" spans="1:11" ht="15.75" customHeight="1">
      <c r="A12" s="3" t="s">
        <v>9</v>
      </c>
      <c r="B12" s="16">
        <v>1090</v>
      </c>
      <c r="C12" s="16">
        <v>673</v>
      </c>
      <c r="D12" s="16">
        <v>53</v>
      </c>
      <c r="E12" s="16">
        <v>6100</v>
      </c>
      <c r="F12" s="16">
        <v>705</v>
      </c>
      <c r="G12" s="23">
        <v>964</v>
      </c>
      <c r="H12" s="16">
        <v>7277</v>
      </c>
      <c r="J12" s="8"/>
      <c r="K12" s="8"/>
    </row>
    <row r="13" spans="1:11" ht="15.75" customHeight="1">
      <c r="A13" s="3" t="s">
        <v>10</v>
      </c>
      <c r="B13" s="16">
        <v>657</v>
      </c>
      <c r="C13" s="16">
        <v>39</v>
      </c>
      <c r="D13" s="16">
        <v>22</v>
      </c>
      <c r="E13" s="16">
        <v>6325</v>
      </c>
      <c r="F13" s="16">
        <v>500</v>
      </c>
      <c r="G13" s="23">
        <v>1021</v>
      </c>
      <c r="H13" s="16">
        <v>7142</v>
      </c>
      <c r="J13" s="8"/>
      <c r="K13" s="8"/>
    </row>
    <row r="14" spans="1:11" ht="15.75" customHeight="1">
      <c r="A14" s="3" t="s">
        <v>167</v>
      </c>
      <c r="B14" s="16">
        <v>238</v>
      </c>
      <c r="C14" s="16">
        <v>30</v>
      </c>
      <c r="D14" s="16">
        <v>5</v>
      </c>
      <c r="E14" s="16">
        <v>1670</v>
      </c>
      <c r="F14" s="16">
        <v>79</v>
      </c>
      <c r="G14" s="23">
        <v>301</v>
      </c>
      <c r="H14" s="16">
        <v>1892</v>
      </c>
      <c r="J14" s="8"/>
      <c r="K14" s="8"/>
    </row>
    <row r="15" spans="1:11" ht="15.75" customHeight="1">
      <c r="A15" s="3" t="s">
        <v>11</v>
      </c>
      <c r="B15" s="16">
        <v>133</v>
      </c>
      <c r="C15" s="16">
        <v>40</v>
      </c>
      <c r="D15" s="16">
        <v>28</v>
      </c>
      <c r="E15" s="16">
        <v>2873</v>
      </c>
      <c r="F15" s="16">
        <v>71</v>
      </c>
      <c r="G15" s="23">
        <v>245</v>
      </c>
      <c r="H15" s="16">
        <v>2995</v>
      </c>
      <c r="J15" s="8"/>
      <c r="K15" s="8"/>
    </row>
    <row r="16" spans="1:11" ht="15.75" customHeight="1">
      <c r="A16" s="3" t="s">
        <v>149</v>
      </c>
      <c r="B16" s="16">
        <v>401</v>
      </c>
      <c r="C16" s="16">
        <v>58</v>
      </c>
      <c r="D16" s="16">
        <v>85</v>
      </c>
      <c r="E16" s="16">
        <v>4005</v>
      </c>
      <c r="F16" s="16">
        <v>199</v>
      </c>
      <c r="G16" s="23">
        <v>350</v>
      </c>
      <c r="H16" s="16">
        <v>4200</v>
      </c>
      <c r="J16" s="8"/>
      <c r="K16" s="8"/>
    </row>
    <row r="17" spans="1:11" ht="15.75" customHeight="1">
      <c r="A17" s="3" t="s">
        <v>160</v>
      </c>
      <c r="B17" s="16">
        <v>518</v>
      </c>
      <c r="C17" s="16">
        <v>542</v>
      </c>
      <c r="D17" s="16">
        <v>307</v>
      </c>
      <c r="E17" s="16">
        <v>3863</v>
      </c>
      <c r="F17" s="16">
        <v>226</v>
      </c>
      <c r="G17" s="23">
        <v>643</v>
      </c>
      <c r="H17" s="16">
        <v>4161</v>
      </c>
      <c r="J17" s="8"/>
      <c r="K17" s="8"/>
    </row>
    <row r="18" spans="1:11" ht="15.75" customHeight="1">
      <c r="A18" s="3" t="s">
        <v>12</v>
      </c>
      <c r="B18" s="16">
        <v>481</v>
      </c>
      <c r="C18" s="16">
        <v>339</v>
      </c>
      <c r="D18" s="16">
        <v>248</v>
      </c>
      <c r="E18" s="16">
        <v>5190</v>
      </c>
      <c r="F18" s="16">
        <v>384</v>
      </c>
      <c r="G18" s="23">
        <v>916</v>
      </c>
      <c r="H18" s="16">
        <v>5998</v>
      </c>
      <c r="J18" s="8"/>
      <c r="K18" s="8"/>
    </row>
    <row r="19" spans="1:11" ht="15.75" customHeight="1">
      <c r="A19" s="3" t="s">
        <v>13</v>
      </c>
      <c r="B19" s="16">
        <v>421</v>
      </c>
      <c r="C19" s="16">
        <v>419</v>
      </c>
      <c r="D19" s="16">
        <v>210</v>
      </c>
      <c r="E19" s="16">
        <v>2084</v>
      </c>
      <c r="F19" s="16">
        <v>410</v>
      </c>
      <c r="G19" s="23">
        <v>249</v>
      </c>
      <c r="H19" s="16">
        <v>2650</v>
      </c>
      <c r="J19" s="8"/>
      <c r="K19" s="8"/>
    </row>
    <row r="20" spans="1:11" ht="15.75" customHeight="1">
      <c r="A20" s="3" t="s">
        <v>14</v>
      </c>
      <c r="B20" s="16">
        <v>261</v>
      </c>
      <c r="C20" s="16">
        <v>104</v>
      </c>
      <c r="D20" s="16">
        <v>116</v>
      </c>
      <c r="E20" s="16">
        <v>2272</v>
      </c>
      <c r="F20" s="16">
        <v>130</v>
      </c>
      <c r="G20" s="23">
        <v>301</v>
      </c>
      <c r="H20" s="16">
        <v>2421</v>
      </c>
      <c r="J20" s="8"/>
      <c r="K20" s="8"/>
    </row>
    <row r="21" spans="1:11" ht="15.75" customHeight="1">
      <c r="A21" s="3" t="s">
        <v>161</v>
      </c>
      <c r="B21" s="16">
        <v>477</v>
      </c>
      <c r="C21" s="16">
        <v>102</v>
      </c>
      <c r="D21" s="16">
        <v>0</v>
      </c>
      <c r="E21" s="16">
        <v>1197</v>
      </c>
      <c r="F21" s="16">
        <v>72</v>
      </c>
      <c r="G21" s="23">
        <v>128</v>
      </c>
      <c r="H21" s="16">
        <v>1314</v>
      </c>
      <c r="J21" s="8"/>
      <c r="K21" s="8"/>
    </row>
    <row r="22" spans="1:11" ht="15.75" customHeight="1">
      <c r="A22" s="3" t="s">
        <v>15</v>
      </c>
      <c r="B22" s="16">
        <v>100</v>
      </c>
      <c r="C22" s="16">
        <v>90</v>
      </c>
      <c r="D22" s="16">
        <v>2</v>
      </c>
      <c r="E22" s="16">
        <v>1462</v>
      </c>
      <c r="F22" s="16">
        <v>76</v>
      </c>
      <c r="G22" s="23">
        <v>228</v>
      </c>
      <c r="H22" s="16">
        <v>1592</v>
      </c>
      <c r="J22" s="8"/>
      <c r="K22" s="8"/>
    </row>
    <row r="23" spans="1:11" ht="15.75" customHeight="1">
      <c r="A23" s="3" t="s">
        <v>16</v>
      </c>
      <c r="B23" s="16">
        <v>566</v>
      </c>
      <c r="C23" s="16">
        <v>52</v>
      </c>
      <c r="D23" s="16">
        <v>64</v>
      </c>
      <c r="E23" s="16">
        <v>3379</v>
      </c>
      <c r="F23" s="16">
        <v>164</v>
      </c>
      <c r="G23" s="23">
        <v>585</v>
      </c>
      <c r="H23" s="16">
        <v>3690</v>
      </c>
      <c r="J23" s="8"/>
      <c r="K23" s="8"/>
    </row>
    <row r="24" spans="1:11" ht="15.75" customHeight="1">
      <c r="A24" s="3" t="s">
        <v>17</v>
      </c>
      <c r="B24" s="16">
        <v>313</v>
      </c>
      <c r="C24" s="16">
        <v>254</v>
      </c>
      <c r="D24" s="16">
        <v>6</v>
      </c>
      <c r="E24" s="16">
        <v>1527</v>
      </c>
      <c r="F24" s="16">
        <v>295</v>
      </c>
      <c r="G24" s="23">
        <v>351</v>
      </c>
      <c r="H24" s="16">
        <v>1747</v>
      </c>
      <c r="J24" s="8"/>
      <c r="K24" s="8"/>
    </row>
    <row r="25" spans="1:11" ht="15.75" customHeight="1">
      <c r="A25" s="3" t="s">
        <v>18</v>
      </c>
      <c r="B25" s="16">
        <v>336</v>
      </c>
      <c r="C25" s="16">
        <v>124</v>
      </c>
      <c r="D25" s="16">
        <v>46</v>
      </c>
      <c r="E25" s="16">
        <v>1423</v>
      </c>
      <c r="F25" s="16">
        <v>77</v>
      </c>
      <c r="G25" s="23">
        <v>124</v>
      </c>
      <c r="H25" s="16">
        <v>1530</v>
      </c>
      <c r="J25" s="8"/>
      <c r="K25" s="8"/>
    </row>
    <row r="26" spans="1:11" ht="15.75" customHeight="1">
      <c r="A26" s="3" t="s">
        <v>155</v>
      </c>
      <c r="B26" s="16">
        <v>1014</v>
      </c>
      <c r="C26" s="16">
        <v>279</v>
      </c>
      <c r="D26" s="16">
        <v>46</v>
      </c>
      <c r="E26" s="16">
        <v>4221</v>
      </c>
      <c r="F26" s="16">
        <v>336</v>
      </c>
      <c r="G26" s="23">
        <v>486</v>
      </c>
      <c r="H26" s="16">
        <v>4549</v>
      </c>
      <c r="J26" s="8"/>
      <c r="K26" s="8"/>
    </row>
    <row r="27" spans="1:11" ht="15.75" customHeight="1">
      <c r="A27" s="3" t="s">
        <v>170</v>
      </c>
      <c r="B27" s="16">
        <v>792</v>
      </c>
      <c r="C27" s="16">
        <v>104</v>
      </c>
      <c r="D27" s="16">
        <v>146</v>
      </c>
      <c r="E27" s="16">
        <v>2581</v>
      </c>
      <c r="F27" s="16">
        <v>145</v>
      </c>
      <c r="G27" s="23">
        <v>474</v>
      </c>
      <c r="H27" s="16">
        <v>2935</v>
      </c>
      <c r="J27" s="8"/>
      <c r="K27" s="8"/>
    </row>
    <row r="28" spans="1:11" ht="15.75" customHeight="1">
      <c r="A28" s="3" t="s">
        <v>19</v>
      </c>
      <c r="B28" s="16">
        <v>825</v>
      </c>
      <c r="C28" s="16">
        <v>304</v>
      </c>
      <c r="D28" s="16">
        <v>60</v>
      </c>
      <c r="E28" s="16">
        <v>4822</v>
      </c>
      <c r="F28" s="16">
        <v>159</v>
      </c>
      <c r="G28" s="23">
        <v>599</v>
      </c>
      <c r="H28" s="16">
        <v>5277</v>
      </c>
      <c r="J28" s="8"/>
      <c r="K28" s="8"/>
    </row>
    <row r="29" spans="1:11" ht="15.75" customHeight="1" thickBot="1">
      <c r="A29" s="3" t="s">
        <v>156</v>
      </c>
      <c r="B29" s="16">
        <v>509</v>
      </c>
      <c r="C29" s="16">
        <v>182</v>
      </c>
      <c r="D29" s="16">
        <v>56</v>
      </c>
      <c r="E29" s="16">
        <v>2548</v>
      </c>
      <c r="F29" s="16">
        <v>142</v>
      </c>
      <c r="G29" s="23">
        <v>578</v>
      </c>
      <c r="H29" s="16">
        <v>2925</v>
      </c>
      <c r="J29" s="8"/>
      <c r="K29" s="8"/>
    </row>
    <row r="30" spans="1:11" ht="15.75" customHeight="1" thickBot="1">
      <c r="A30" s="92" t="s">
        <v>48</v>
      </c>
      <c r="B30" s="2">
        <f t="shared" ref="B30:H30" si="0">SUM(B8:B29)</f>
        <v>10953</v>
      </c>
      <c r="C30" s="2">
        <f t="shared" si="0"/>
        <v>4029</v>
      </c>
      <c r="D30" s="2">
        <f t="shared" si="0"/>
        <v>1906</v>
      </c>
      <c r="E30" s="2">
        <f t="shared" si="0"/>
        <v>72110</v>
      </c>
      <c r="F30" s="2">
        <f t="shared" si="0"/>
        <v>4928</v>
      </c>
      <c r="G30" s="2">
        <f t="shared" si="0"/>
        <v>10968</v>
      </c>
      <c r="H30" s="2">
        <f t="shared" si="0"/>
        <v>79999</v>
      </c>
      <c r="J30" s="8"/>
      <c r="K30" s="8"/>
    </row>
    <row r="31" spans="1:11" ht="15.75" customHeight="1" thickBot="1">
      <c r="A31" s="115" t="s">
        <v>49</v>
      </c>
      <c r="B31" s="19">
        <v>231</v>
      </c>
      <c r="C31" s="19">
        <v>48</v>
      </c>
      <c r="D31" s="19">
        <v>10</v>
      </c>
      <c r="E31" s="19">
        <v>1219</v>
      </c>
      <c r="F31" s="19">
        <v>4</v>
      </c>
      <c r="G31" s="24">
        <v>150</v>
      </c>
      <c r="H31" s="19">
        <v>1254</v>
      </c>
      <c r="J31" s="8"/>
      <c r="K31" s="8"/>
    </row>
    <row r="32" spans="1:11" ht="15.75" customHeight="1" thickBot="1">
      <c r="A32" s="91" t="s">
        <v>50</v>
      </c>
      <c r="B32" s="2">
        <f t="shared" ref="B32:H32" si="1">SUM(B31:B31)</f>
        <v>231</v>
      </c>
      <c r="C32" s="2">
        <f t="shared" si="1"/>
        <v>48</v>
      </c>
      <c r="D32" s="2">
        <f t="shared" si="1"/>
        <v>10</v>
      </c>
      <c r="E32" s="2">
        <f t="shared" si="1"/>
        <v>1219</v>
      </c>
      <c r="F32" s="2">
        <f t="shared" si="1"/>
        <v>4</v>
      </c>
      <c r="G32" s="2">
        <f t="shared" si="1"/>
        <v>150</v>
      </c>
      <c r="H32" s="2">
        <f t="shared" si="1"/>
        <v>1254</v>
      </c>
      <c r="J32" s="8"/>
      <c r="K32" s="8"/>
    </row>
    <row r="33" spans="1:11" ht="15.75" customHeight="1" thickBot="1">
      <c r="A33" s="34" t="s">
        <v>20</v>
      </c>
      <c r="B33" s="35">
        <f t="shared" ref="B33:H33" si="2">B30+B32</f>
        <v>11184</v>
      </c>
      <c r="C33" s="35">
        <f t="shared" si="2"/>
        <v>4077</v>
      </c>
      <c r="D33" s="35">
        <f t="shared" si="2"/>
        <v>1916</v>
      </c>
      <c r="E33" s="35">
        <f t="shared" si="2"/>
        <v>73329</v>
      </c>
      <c r="F33" s="35">
        <f t="shared" si="2"/>
        <v>4932</v>
      </c>
      <c r="G33" s="35">
        <f t="shared" si="2"/>
        <v>11118</v>
      </c>
      <c r="H33" s="35">
        <f t="shared" si="2"/>
        <v>81253</v>
      </c>
      <c r="J33" s="8"/>
      <c r="K33" s="8"/>
    </row>
  </sheetData>
  <mergeCells count="12">
    <mergeCell ref="A2:H2"/>
    <mergeCell ref="A4:H4"/>
    <mergeCell ref="A6:A7"/>
    <mergeCell ref="A3:H3"/>
    <mergeCell ref="B6:B7"/>
    <mergeCell ref="C6:C7"/>
    <mergeCell ref="A5:H5"/>
    <mergeCell ref="D6:D7"/>
    <mergeCell ref="E6:E7"/>
    <mergeCell ref="H6:H7"/>
    <mergeCell ref="F6:F7"/>
    <mergeCell ref="G6:G7"/>
  </mergeCells>
  <phoneticPr fontId="0" type="noConversion"/>
  <printOptions horizontalCentered="1"/>
  <pageMargins left="0.5" right="0.5" top="0.5" bottom="0.5" header="0.5" footer="0.25"/>
  <pageSetup orientation="portrait" r:id="rId1"/>
  <headerFooter alignWithMargins="0">
    <oddFooter>&amp;LPage 5&amp;R&amp;F/&amp;A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workbookViewId="0"/>
  </sheetViews>
  <sheetFormatPr defaultRowHeight="12.75"/>
  <cols>
    <col min="1" max="1" width="22.140625" style="63" customWidth="1"/>
    <col min="2" max="2" width="7.7109375" customWidth="1"/>
    <col min="3" max="3" width="6.5703125" customWidth="1"/>
    <col min="4" max="4" width="6.140625" customWidth="1"/>
    <col min="5" max="5" width="6.5703125" customWidth="1"/>
    <col min="6" max="6" width="6.28515625" bestFit="1" customWidth="1"/>
    <col min="7" max="7" width="6.5703125" customWidth="1"/>
    <col min="8" max="8" width="6.28515625" customWidth="1"/>
    <col min="9" max="9" width="6.7109375" customWidth="1"/>
    <col min="10" max="12" width="6.28515625" customWidth="1"/>
    <col min="13" max="13" width="6.5703125" customWidth="1"/>
    <col min="14" max="14" width="6.28515625" customWidth="1"/>
  </cols>
  <sheetData>
    <row r="1" spans="1:24" ht="12.75" customHeight="1">
      <c r="A1" s="171" t="s">
        <v>188</v>
      </c>
      <c r="B1" s="90"/>
      <c r="C1" s="90"/>
      <c r="D1" s="207"/>
      <c r="E1" s="207"/>
      <c r="F1" s="207"/>
      <c r="G1" s="207"/>
      <c r="H1" s="207"/>
      <c r="I1" s="207"/>
      <c r="J1" s="207"/>
      <c r="K1" s="207"/>
      <c r="L1" s="207"/>
      <c r="M1" s="207"/>
      <c r="N1" s="207"/>
    </row>
    <row r="2" spans="1:24" ht="19.5" customHeight="1">
      <c r="A2" s="225" t="s">
        <v>111</v>
      </c>
      <c r="B2" s="225"/>
      <c r="C2" s="225"/>
      <c r="D2" s="225"/>
      <c r="E2" s="225"/>
      <c r="F2" s="225"/>
      <c r="G2" s="225"/>
      <c r="H2" s="225"/>
      <c r="I2" s="225"/>
      <c r="J2" s="225"/>
      <c r="K2" s="225"/>
      <c r="L2" s="225"/>
      <c r="M2" s="225"/>
      <c r="N2" s="225"/>
    </row>
    <row r="3" spans="1:24" ht="15">
      <c r="A3" s="226" t="s">
        <v>28</v>
      </c>
      <c r="B3" s="226"/>
      <c r="C3" s="226"/>
      <c r="D3" s="226"/>
      <c r="E3" s="226"/>
      <c r="F3" s="226"/>
      <c r="G3" s="226"/>
      <c r="H3" s="226"/>
      <c r="I3" s="226"/>
      <c r="J3" s="226"/>
      <c r="K3" s="226"/>
      <c r="L3" s="226"/>
      <c r="M3" s="226"/>
      <c r="N3" s="226"/>
    </row>
    <row r="4" spans="1:24" ht="15">
      <c r="A4" s="226" t="s">
        <v>173</v>
      </c>
      <c r="B4" s="226"/>
      <c r="C4" s="226"/>
      <c r="D4" s="226"/>
      <c r="E4" s="226"/>
      <c r="F4" s="226"/>
      <c r="G4" s="226"/>
      <c r="H4" s="226"/>
      <c r="I4" s="226"/>
      <c r="J4" s="226"/>
      <c r="K4" s="226"/>
      <c r="L4" s="226"/>
      <c r="M4" s="226"/>
      <c r="N4" s="226"/>
    </row>
    <row r="5" spans="1:24">
      <c r="A5" s="286" t="s">
        <v>76</v>
      </c>
      <c r="B5" s="284" t="s">
        <v>47</v>
      </c>
      <c r="C5" s="282" t="s">
        <v>68</v>
      </c>
      <c r="D5" s="283"/>
      <c r="E5" s="282" t="s">
        <v>29</v>
      </c>
      <c r="F5" s="283"/>
      <c r="G5" s="282" t="s">
        <v>30</v>
      </c>
      <c r="H5" s="283"/>
      <c r="I5" s="282" t="s">
        <v>31</v>
      </c>
      <c r="J5" s="283"/>
      <c r="K5" s="282" t="s">
        <v>32</v>
      </c>
      <c r="L5" s="283"/>
      <c r="M5" s="282" t="s">
        <v>69</v>
      </c>
      <c r="N5" s="283"/>
    </row>
    <row r="6" spans="1:24" ht="13.5" thickBot="1">
      <c r="A6" s="287"/>
      <c r="B6" s="285"/>
      <c r="C6" s="205" t="s">
        <v>27</v>
      </c>
      <c r="D6" s="205" t="s">
        <v>25</v>
      </c>
      <c r="E6" s="205" t="s">
        <v>27</v>
      </c>
      <c r="F6" s="205" t="s">
        <v>25</v>
      </c>
      <c r="G6" s="205" t="s">
        <v>27</v>
      </c>
      <c r="H6" s="205" t="s">
        <v>25</v>
      </c>
      <c r="I6" s="205" t="s">
        <v>27</v>
      </c>
      <c r="J6" s="205" t="s">
        <v>25</v>
      </c>
      <c r="K6" s="205" t="s">
        <v>27</v>
      </c>
      <c r="L6" s="205" t="s">
        <v>25</v>
      </c>
      <c r="M6" s="205" t="s">
        <v>27</v>
      </c>
      <c r="N6" s="205" t="s">
        <v>25</v>
      </c>
    </row>
    <row r="7" spans="1:24" ht="15.75" customHeight="1" thickTop="1">
      <c r="A7" s="3" t="s">
        <v>5</v>
      </c>
      <c r="B7" s="19">
        <v>4459</v>
      </c>
      <c r="C7" s="19">
        <v>1262</v>
      </c>
      <c r="D7" s="22">
        <f t="shared" ref="D7:D32" si="0">C7/B7</f>
        <v>0.28302309934962994</v>
      </c>
      <c r="E7" s="19">
        <v>1007</v>
      </c>
      <c r="F7" s="22">
        <f t="shared" ref="F7:F32" si="1">E7/B7</f>
        <v>0.22583538910069523</v>
      </c>
      <c r="G7" s="19">
        <v>608</v>
      </c>
      <c r="H7" s="22">
        <f t="shared" ref="H7:H32" si="2">G7/B7</f>
        <v>0.13635344247589146</v>
      </c>
      <c r="I7" s="19">
        <v>456</v>
      </c>
      <c r="J7" s="22">
        <f t="shared" ref="J7:J32" si="3">I7/B7</f>
        <v>0.10226508185691859</v>
      </c>
      <c r="K7" s="19">
        <v>349</v>
      </c>
      <c r="L7" s="22">
        <f t="shared" ref="L7:L32" si="4">K7/B7</f>
        <v>7.8268670105404795E-2</v>
      </c>
      <c r="M7" s="19">
        <v>777</v>
      </c>
      <c r="N7" s="22">
        <f t="shared" ref="N7:N32" si="5">M7/B7</f>
        <v>0.17425431711145997</v>
      </c>
      <c r="P7" s="72"/>
      <c r="Q7" s="72"/>
      <c r="R7" s="12"/>
      <c r="S7" s="125"/>
      <c r="T7" s="12"/>
      <c r="U7" s="12"/>
      <c r="V7" s="12"/>
      <c r="W7" s="12"/>
      <c r="X7" s="12"/>
    </row>
    <row r="8" spans="1:24" ht="15.75" customHeight="1">
      <c r="A8" s="3" t="s">
        <v>6</v>
      </c>
      <c r="B8" s="16">
        <v>5762</v>
      </c>
      <c r="C8" s="16">
        <v>2252</v>
      </c>
      <c r="D8" s="18">
        <f t="shared" si="0"/>
        <v>0.39083651509892398</v>
      </c>
      <c r="E8" s="16">
        <v>1699</v>
      </c>
      <c r="F8" s="18">
        <f t="shared" si="1"/>
        <v>0.29486289482818467</v>
      </c>
      <c r="G8" s="16">
        <v>707</v>
      </c>
      <c r="H8" s="18">
        <f t="shared" si="2"/>
        <v>0.12270045123221104</v>
      </c>
      <c r="I8" s="16">
        <v>399</v>
      </c>
      <c r="J8" s="18">
        <f t="shared" si="3"/>
        <v>6.9246789309267615E-2</v>
      </c>
      <c r="K8" s="16">
        <v>259</v>
      </c>
      <c r="L8" s="18">
        <f t="shared" si="4"/>
        <v>4.4949670253384241E-2</v>
      </c>
      <c r="M8" s="16">
        <v>446</v>
      </c>
      <c r="N8" s="18">
        <f t="shared" si="5"/>
        <v>7.7403679278028464E-2</v>
      </c>
      <c r="P8" s="72"/>
      <c r="Q8" s="72"/>
      <c r="R8" s="12"/>
      <c r="S8" s="125"/>
      <c r="T8" s="12"/>
      <c r="U8" s="12"/>
      <c r="V8" s="12"/>
      <c r="W8" s="12"/>
      <c r="X8" s="12"/>
    </row>
    <row r="9" spans="1:24" ht="15.75" customHeight="1">
      <c r="A9" s="3" t="s">
        <v>7</v>
      </c>
      <c r="B9" s="16">
        <v>5714</v>
      </c>
      <c r="C9" s="16">
        <v>1062</v>
      </c>
      <c r="D9" s="18">
        <f t="shared" si="0"/>
        <v>0.18585929296464823</v>
      </c>
      <c r="E9" s="16">
        <v>1311</v>
      </c>
      <c r="F9" s="18">
        <f t="shared" si="1"/>
        <v>0.22943647182359117</v>
      </c>
      <c r="G9" s="16">
        <v>1074</v>
      </c>
      <c r="H9" s="18">
        <f t="shared" si="2"/>
        <v>0.1879593979698985</v>
      </c>
      <c r="I9" s="16">
        <v>714</v>
      </c>
      <c r="J9" s="18">
        <f t="shared" si="3"/>
        <v>0.12495624781239062</v>
      </c>
      <c r="K9" s="16">
        <v>506</v>
      </c>
      <c r="L9" s="18">
        <f t="shared" si="4"/>
        <v>8.8554427721386067E-2</v>
      </c>
      <c r="M9" s="16">
        <v>1047</v>
      </c>
      <c r="N9" s="18">
        <f t="shared" si="5"/>
        <v>0.1832341617080854</v>
      </c>
      <c r="P9" s="72"/>
      <c r="Q9" s="72"/>
      <c r="R9" s="12"/>
      <c r="S9" s="125"/>
      <c r="T9" s="12"/>
      <c r="U9" s="12"/>
      <c r="V9" s="12"/>
      <c r="W9" s="12"/>
      <c r="X9" s="12"/>
    </row>
    <row r="10" spans="1:24" ht="15.75" customHeight="1">
      <c r="A10" s="3" t="s">
        <v>8</v>
      </c>
      <c r="B10" s="16">
        <v>6192</v>
      </c>
      <c r="C10" s="16">
        <v>1915</v>
      </c>
      <c r="D10" s="18">
        <f t="shared" si="0"/>
        <v>0.30927002583979329</v>
      </c>
      <c r="E10" s="16">
        <v>1592</v>
      </c>
      <c r="F10" s="18">
        <f t="shared" si="1"/>
        <v>0.25710594315245477</v>
      </c>
      <c r="G10" s="16">
        <v>958</v>
      </c>
      <c r="H10" s="18">
        <f t="shared" si="2"/>
        <v>0.1547157622739018</v>
      </c>
      <c r="I10" s="16">
        <v>622</v>
      </c>
      <c r="J10" s="18">
        <f t="shared" si="3"/>
        <v>0.10045219638242894</v>
      </c>
      <c r="K10" s="16">
        <v>406</v>
      </c>
      <c r="L10" s="18">
        <f t="shared" si="4"/>
        <v>6.5568475452196379E-2</v>
      </c>
      <c r="M10" s="16">
        <v>699</v>
      </c>
      <c r="N10" s="18">
        <f t="shared" si="5"/>
        <v>0.11288759689922481</v>
      </c>
      <c r="P10" s="72"/>
      <c r="Q10" s="72"/>
      <c r="R10" s="12"/>
      <c r="S10" s="125"/>
      <c r="T10" s="12"/>
      <c r="U10" s="12"/>
      <c r="V10" s="12"/>
      <c r="W10" s="12"/>
      <c r="X10" s="12"/>
    </row>
    <row r="11" spans="1:24" ht="15.75" customHeight="1">
      <c r="A11" s="3" t="s">
        <v>9</v>
      </c>
      <c r="B11" s="16">
        <v>11429</v>
      </c>
      <c r="C11" s="16">
        <v>3555</v>
      </c>
      <c r="D11" s="18">
        <f t="shared" si="0"/>
        <v>0.31105083559366525</v>
      </c>
      <c r="E11" s="16">
        <v>2449</v>
      </c>
      <c r="F11" s="18">
        <f t="shared" si="1"/>
        <v>0.21427946452008051</v>
      </c>
      <c r="G11" s="16">
        <v>1676</v>
      </c>
      <c r="H11" s="18">
        <f t="shared" si="2"/>
        <v>0.14664450083121883</v>
      </c>
      <c r="I11" s="16">
        <v>1162</v>
      </c>
      <c r="J11" s="18">
        <f t="shared" si="3"/>
        <v>0.1016711873304751</v>
      </c>
      <c r="K11" s="16">
        <v>873</v>
      </c>
      <c r="L11" s="18">
        <f t="shared" si="4"/>
        <v>7.6384635576165899E-2</v>
      </c>
      <c r="M11" s="16">
        <v>1714</v>
      </c>
      <c r="N11" s="18">
        <f t="shared" si="5"/>
        <v>0.14996937614839442</v>
      </c>
      <c r="P11" s="72"/>
      <c r="Q11" s="72"/>
      <c r="R11" s="12"/>
      <c r="S11" s="125"/>
      <c r="T11" s="12"/>
      <c r="U11" s="12"/>
      <c r="V11" s="12"/>
      <c r="W11" s="12"/>
      <c r="X11" s="12"/>
    </row>
    <row r="12" spans="1:24" ht="15.75" customHeight="1">
      <c r="A12" s="3" t="s">
        <v>10</v>
      </c>
      <c r="B12" s="16">
        <v>14642</v>
      </c>
      <c r="C12" s="16">
        <v>6232</v>
      </c>
      <c r="D12" s="18">
        <f t="shared" si="0"/>
        <v>0.42562491462914903</v>
      </c>
      <c r="E12" s="16">
        <v>3746</v>
      </c>
      <c r="F12" s="18">
        <f t="shared" si="1"/>
        <v>0.25583936620680237</v>
      </c>
      <c r="G12" s="16">
        <v>1628</v>
      </c>
      <c r="H12" s="18">
        <f t="shared" si="2"/>
        <v>0.11118699631197924</v>
      </c>
      <c r="I12" s="16">
        <v>1028</v>
      </c>
      <c r="J12" s="18">
        <f t="shared" si="3"/>
        <v>7.0208987843190823E-2</v>
      </c>
      <c r="K12" s="16">
        <v>729</v>
      </c>
      <c r="L12" s="18">
        <f t="shared" si="4"/>
        <v>4.9788280289577928E-2</v>
      </c>
      <c r="M12" s="16">
        <v>1279</v>
      </c>
      <c r="N12" s="18">
        <f t="shared" si="5"/>
        <v>8.7351454719300642E-2</v>
      </c>
      <c r="P12" s="72"/>
      <c r="Q12" s="72"/>
      <c r="R12" s="12"/>
      <c r="S12" s="125"/>
      <c r="T12" s="12"/>
      <c r="U12" s="12"/>
      <c r="V12" s="12"/>
      <c r="W12" s="12"/>
      <c r="X12" s="12"/>
    </row>
    <row r="13" spans="1:24" ht="15.75" customHeight="1">
      <c r="A13" s="3" t="s">
        <v>167</v>
      </c>
      <c r="B13" s="16">
        <v>4313</v>
      </c>
      <c r="C13" s="16">
        <v>2513</v>
      </c>
      <c r="D13" s="18">
        <f t="shared" si="0"/>
        <v>0.58265708323672616</v>
      </c>
      <c r="E13" s="16">
        <v>702</v>
      </c>
      <c r="F13" s="18">
        <f t="shared" si="1"/>
        <v>0.16276373753767678</v>
      </c>
      <c r="G13" s="16">
        <v>449</v>
      </c>
      <c r="H13" s="18">
        <f t="shared" si="2"/>
        <v>0.10410387201483885</v>
      </c>
      <c r="I13" s="16">
        <v>242</v>
      </c>
      <c r="J13" s="18">
        <f t="shared" si="3"/>
        <v>5.610943658706237E-2</v>
      </c>
      <c r="K13" s="16">
        <v>140</v>
      </c>
      <c r="L13" s="18">
        <f t="shared" si="4"/>
        <v>3.2460004637143519E-2</v>
      </c>
      <c r="M13" s="16">
        <v>267</v>
      </c>
      <c r="N13" s="18">
        <f t="shared" si="5"/>
        <v>6.1905865986552282E-2</v>
      </c>
      <c r="P13" s="72"/>
      <c r="Q13" s="72"/>
      <c r="R13" s="12"/>
      <c r="S13" s="125"/>
      <c r="T13" s="12"/>
      <c r="U13" s="12"/>
      <c r="V13" s="12"/>
      <c r="W13" s="12"/>
      <c r="X13" s="12"/>
    </row>
    <row r="14" spans="1:24" ht="15.75" customHeight="1">
      <c r="A14" s="3" t="s">
        <v>11</v>
      </c>
      <c r="B14" s="16">
        <v>4676</v>
      </c>
      <c r="C14" s="16">
        <v>1700</v>
      </c>
      <c r="D14" s="18">
        <f t="shared" si="0"/>
        <v>0.36355859709153121</v>
      </c>
      <c r="E14" s="16">
        <v>1189</v>
      </c>
      <c r="F14" s="18">
        <f t="shared" si="1"/>
        <v>0.25427715996578271</v>
      </c>
      <c r="G14" s="16">
        <v>639</v>
      </c>
      <c r="H14" s="18">
        <f t="shared" si="2"/>
        <v>0.13665526090675792</v>
      </c>
      <c r="I14" s="16">
        <v>409</v>
      </c>
      <c r="J14" s="18">
        <f t="shared" si="3"/>
        <v>8.7467921300256629E-2</v>
      </c>
      <c r="K14" s="16">
        <v>249</v>
      </c>
      <c r="L14" s="18">
        <f t="shared" si="4"/>
        <v>5.3250641573994867E-2</v>
      </c>
      <c r="M14" s="16">
        <v>490</v>
      </c>
      <c r="N14" s="18">
        <f t="shared" si="5"/>
        <v>0.10479041916167664</v>
      </c>
      <c r="P14" s="72"/>
      <c r="Q14" s="72"/>
      <c r="R14" s="12"/>
      <c r="S14" s="125"/>
      <c r="T14" s="12"/>
      <c r="U14" s="12"/>
      <c r="V14" s="12"/>
      <c r="W14" s="12"/>
      <c r="X14" s="12"/>
    </row>
    <row r="15" spans="1:24" ht="15.75" customHeight="1">
      <c r="A15" s="3" t="s">
        <v>149</v>
      </c>
      <c r="B15" s="16">
        <v>7750</v>
      </c>
      <c r="C15" s="16">
        <v>3877</v>
      </c>
      <c r="D15" s="18">
        <f t="shared" si="0"/>
        <v>0.50025806451612909</v>
      </c>
      <c r="E15" s="16">
        <v>1597</v>
      </c>
      <c r="F15" s="18">
        <f t="shared" si="1"/>
        <v>0.20606451612903226</v>
      </c>
      <c r="G15" s="16">
        <v>764</v>
      </c>
      <c r="H15" s="18">
        <f t="shared" si="2"/>
        <v>9.8580645161290323E-2</v>
      </c>
      <c r="I15" s="16">
        <v>527</v>
      </c>
      <c r="J15" s="18">
        <f t="shared" si="3"/>
        <v>6.8000000000000005E-2</v>
      </c>
      <c r="K15" s="16">
        <v>324</v>
      </c>
      <c r="L15" s="18">
        <f t="shared" si="4"/>
        <v>4.1806451612903223E-2</v>
      </c>
      <c r="M15" s="16">
        <v>661</v>
      </c>
      <c r="N15" s="18">
        <f t="shared" si="5"/>
        <v>8.5290322580645159E-2</v>
      </c>
      <c r="P15" s="72"/>
      <c r="Q15" s="72"/>
      <c r="R15" s="12"/>
      <c r="S15" s="125"/>
      <c r="T15" s="12"/>
      <c r="U15" s="12"/>
      <c r="V15" s="12"/>
      <c r="W15" s="12"/>
      <c r="X15" s="12"/>
    </row>
    <row r="16" spans="1:24" ht="15.75" customHeight="1">
      <c r="A16" s="3" t="s">
        <v>160</v>
      </c>
      <c r="B16" s="16">
        <v>6020</v>
      </c>
      <c r="C16" s="16">
        <v>1795</v>
      </c>
      <c r="D16" s="18">
        <f t="shared" si="0"/>
        <v>0.29817275747508304</v>
      </c>
      <c r="E16" s="16">
        <v>1079</v>
      </c>
      <c r="F16" s="18">
        <f t="shared" si="1"/>
        <v>0.17923588039867111</v>
      </c>
      <c r="G16" s="16">
        <v>934</v>
      </c>
      <c r="H16" s="18">
        <f t="shared" si="2"/>
        <v>0.15514950166112956</v>
      </c>
      <c r="I16" s="16">
        <v>630</v>
      </c>
      <c r="J16" s="18">
        <f t="shared" si="3"/>
        <v>0.10465116279069768</v>
      </c>
      <c r="K16" s="16">
        <v>531</v>
      </c>
      <c r="L16" s="18">
        <f t="shared" si="4"/>
        <v>8.8205980066445186E-2</v>
      </c>
      <c r="M16" s="16">
        <v>1051</v>
      </c>
      <c r="N16" s="18">
        <f t="shared" si="5"/>
        <v>0.17458471760797342</v>
      </c>
      <c r="P16" s="72"/>
      <c r="Q16" s="72"/>
      <c r="R16" s="12"/>
      <c r="S16" s="125"/>
      <c r="T16" s="12"/>
      <c r="U16" s="12"/>
      <c r="V16" s="12"/>
      <c r="W16" s="12"/>
      <c r="X16" s="12"/>
    </row>
    <row r="17" spans="1:24" ht="15.75" customHeight="1">
      <c r="A17" s="3" t="s">
        <v>12</v>
      </c>
      <c r="B17" s="16">
        <v>11147</v>
      </c>
      <c r="C17" s="16">
        <v>3955</v>
      </c>
      <c r="D17" s="18">
        <f t="shared" si="0"/>
        <v>0.35480398313447564</v>
      </c>
      <c r="E17" s="16">
        <v>2853</v>
      </c>
      <c r="F17" s="18">
        <f t="shared" si="1"/>
        <v>0.25594330313088726</v>
      </c>
      <c r="G17" s="16">
        <v>1431</v>
      </c>
      <c r="H17" s="18">
        <f t="shared" si="2"/>
        <v>0.12837534762716427</v>
      </c>
      <c r="I17" s="16">
        <v>963</v>
      </c>
      <c r="J17" s="18">
        <f t="shared" si="3"/>
        <v>8.6390957208217461E-2</v>
      </c>
      <c r="K17" s="16">
        <v>693</v>
      </c>
      <c r="L17" s="18">
        <f t="shared" si="4"/>
        <v>6.2169193504978917E-2</v>
      </c>
      <c r="M17" s="16">
        <v>1252</v>
      </c>
      <c r="N17" s="18">
        <f t="shared" si="5"/>
        <v>0.11231721539427648</v>
      </c>
      <c r="P17" s="72"/>
      <c r="Q17" s="72"/>
      <c r="R17" s="12"/>
      <c r="S17" s="125"/>
      <c r="T17" s="12"/>
      <c r="U17" s="12"/>
      <c r="V17" s="12"/>
      <c r="W17" s="12"/>
      <c r="X17" s="12"/>
    </row>
    <row r="18" spans="1:24" ht="15.75" customHeight="1">
      <c r="A18" s="3" t="s">
        <v>13</v>
      </c>
      <c r="B18" s="16">
        <v>5034</v>
      </c>
      <c r="C18" s="16">
        <v>2000</v>
      </c>
      <c r="D18" s="18">
        <f t="shared" si="0"/>
        <v>0.39729837107667859</v>
      </c>
      <c r="E18" s="16">
        <v>1369</v>
      </c>
      <c r="F18" s="18">
        <f t="shared" si="1"/>
        <v>0.27195073500198647</v>
      </c>
      <c r="G18" s="16">
        <v>598</v>
      </c>
      <c r="H18" s="18">
        <f t="shared" si="2"/>
        <v>0.11879221295192689</v>
      </c>
      <c r="I18" s="16">
        <v>348</v>
      </c>
      <c r="J18" s="18">
        <f t="shared" si="3"/>
        <v>6.9129916567342076E-2</v>
      </c>
      <c r="K18" s="16">
        <v>245</v>
      </c>
      <c r="L18" s="18">
        <f t="shared" si="4"/>
        <v>4.8669050456893126E-2</v>
      </c>
      <c r="M18" s="16">
        <v>474</v>
      </c>
      <c r="N18" s="18">
        <f t="shared" si="5"/>
        <v>9.4159713945172821E-2</v>
      </c>
      <c r="P18" s="72"/>
      <c r="Q18" s="72"/>
      <c r="R18" s="12"/>
      <c r="S18" s="125"/>
      <c r="T18" s="12"/>
      <c r="U18" s="12"/>
      <c r="V18" s="12"/>
      <c r="W18" s="12"/>
      <c r="X18" s="12"/>
    </row>
    <row r="19" spans="1:24" ht="15.75" customHeight="1">
      <c r="A19" s="3" t="s">
        <v>14</v>
      </c>
      <c r="B19" s="16">
        <v>3779</v>
      </c>
      <c r="C19" s="16">
        <v>1860</v>
      </c>
      <c r="D19" s="18">
        <f t="shared" si="0"/>
        <v>0.49219370203757606</v>
      </c>
      <c r="E19" s="16">
        <v>798</v>
      </c>
      <c r="F19" s="18">
        <f t="shared" si="1"/>
        <v>0.2111669753903149</v>
      </c>
      <c r="G19" s="16">
        <v>396</v>
      </c>
      <c r="H19" s="18">
        <f t="shared" si="2"/>
        <v>0.10478962688541943</v>
      </c>
      <c r="I19" s="16">
        <v>224</v>
      </c>
      <c r="J19" s="18">
        <f t="shared" si="3"/>
        <v>5.9274940460439268E-2</v>
      </c>
      <c r="K19" s="16">
        <v>182</v>
      </c>
      <c r="L19" s="18">
        <f t="shared" si="4"/>
        <v>4.8160889124106904E-2</v>
      </c>
      <c r="M19" s="16">
        <v>319</v>
      </c>
      <c r="N19" s="18">
        <f t="shared" si="5"/>
        <v>8.4413866102143423E-2</v>
      </c>
      <c r="P19" s="72"/>
      <c r="Q19" s="72"/>
      <c r="R19" s="12"/>
      <c r="S19" s="125"/>
      <c r="T19" s="12"/>
      <c r="U19" s="12"/>
      <c r="V19" s="12"/>
      <c r="W19" s="12"/>
      <c r="X19" s="12"/>
    </row>
    <row r="20" spans="1:24" ht="15.75" customHeight="1">
      <c r="A20" s="3" t="s">
        <v>161</v>
      </c>
      <c r="B20" s="16">
        <v>1959</v>
      </c>
      <c r="C20" s="16">
        <v>776</v>
      </c>
      <c r="D20" s="18">
        <f t="shared" si="0"/>
        <v>0.39612046962736092</v>
      </c>
      <c r="E20" s="16">
        <v>446</v>
      </c>
      <c r="F20" s="18">
        <f t="shared" si="1"/>
        <v>0.22766717713118939</v>
      </c>
      <c r="G20" s="16">
        <v>238</v>
      </c>
      <c r="H20" s="18">
        <f t="shared" si="2"/>
        <v>0.12149055640632976</v>
      </c>
      <c r="I20" s="16">
        <v>163</v>
      </c>
      <c r="J20" s="18">
        <f t="shared" si="3"/>
        <v>8.320571720265442E-2</v>
      </c>
      <c r="K20" s="16">
        <v>108</v>
      </c>
      <c r="L20" s="18">
        <f t="shared" si="4"/>
        <v>5.5130168453292494E-2</v>
      </c>
      <c r="M20" s="16">
        <v>228</v>
      </c>
      <c r="N20" s="18">
        <f t="shared" si="5"/>
        <v>0.11638591117917305</v>
      </c>
      <c r="P20" s="72"/>
      <c r="Q20" s="72"/>
      <c r="R20" s="12"/>
      <c r="S20" s="125"/>
      <c r="T20" s="12"/>
      <c r="U20" s="12"/>
      <c r="V20" s="12"/>
      <c r="W20" s="12"/>
      <c r="X20" s="12"/>
    </row>
    <row r="21" spans="1:24" ht="15.75" customHeight="1">
      <c r="A21" s="3" t="s">
        <v>15</v>
      </c>
      <c r="B21" s="16">
        <v>2708</v>
      </c>
      <c r="C21" s="16">
        <v>1063</v>
      </c>
      <c r="D21" s="18">
        <f t="shared" si="0"/>
        <v>0.39254062038404725</v>
      </c>
      <c r="E21" s="16">
        <v>738</v>
      </c>
      <c r="F21" s="18">
        <f t="shared" si="1"/>
        <v>0.27252584933530283</v>
      </c>
      <c r="G21" s="16">
        <v>342</v>
      </c>
      <c r="H21" s="18">
        <f t="shared" si="2"/>
        <v>0.12629246676514033</v>
      </c>
      <c r="I21" s="16">
        <v>179</v>
      </c>
      <c r="J21" s="18">
        <f t="shared" si="3"/>
        <v>6.6100443131462336E-2</v>
      </c>
      <c r="K21" s="16">
        <v>139</v>
      </c>
      <c r="L21" s="18">
        <f t="shared" si="4"/>
        <v>5.132939438700148E-2</v>
      </c>
      <c r="M21" s="16">
        <v>247</v>
      </c>
      <c r="N21" s="18">
        <f t="shared" si="5"/>
        <v>9.1211225997045786E-2</v>
      </c>
      <c r="P21" s="72"/>
      <c r="Q21" s="72"/>
      <c r="R21" s="12"/>
      <c r="S21" s="125"/>
      <c r="T21" s="12"/>
      <c r="U21" s="12"/>
      <c r="V21" s="12"/>
      <c r="W21" s="12"/>
      <c r="X21" s="12"/>
    </row>
    <row r="22" spans="1:24" ht="15.75" customHeight="1">
      <c r="A22" s="3" t="s">
        <v>16</v>
      </c>
      <c r="B22" s="16">
        <v>5846</v>
      </c>
      <c r="C22" s="16">
        <v>1961</v>
      </c>
      <c r="D22" s="18">
        <f t="shared" si="0"/>
        <v>0.33544303797468356</v>
      </c>
      <c r="E22" s="16">
        <v>1489</v>
      </c>
      <c r="F22" s="18">
        <f t="shared" si="1"/>
        <v>0.25470407115976734</v>
      </c>
      <c r="G22" s="16">
        <v>880</v>
      </c>
      <c r="H22" s="18">
        <f t="shared" si="2"/>
        <v>0.15053027711255559</v>
      </c>
      <c r="I22" s="16">
        <v>555</v>
      </c>
      <c r="J22" s="18">
        <f t="shared" si="3"/>
        <v>9.49367088607595E-2</v>
      </c>
      <c r="K22" s="16">
        <v>382</v>
      </c>
      <c r="L22" s="18">
        <f t="shared" si="4"/>
        <v>6.534382483749572E-2</v>
      </c>
      <c r="M22" s="16">
        <v>579</v>
      </c>
      <c r="N22" s="18">
        <f t="shared" si="5"/>
        <v>9.9042080054738288E-2</v>
      </c>
      <c r="P22" s="72"/>
      <c r="Q22" s="72"/>
      <c r="R22" s="12"/>
      <c r="S22" s="125"/>
      <c r="T22" s="12"/>
      <c r="U22" s="12"/>
      <c r="V22" s="12"/>
      <c r="W22" s="12"/>
      <c r="X22" s="12"/>
    </row>
    <row r="23" spans="1:24" ht="15.75" customHeight="1">
      <c r="A23" s="3" t="s">
        <v>17</v>
      </c>
      <c r="B23" s="16">
        <v>2772</v>
      </c>
      <c r="C23" s="16">
        <v>1538</v>
      </c>
      <c r="D23" s="18">
        <f t="shared" si="0"/>
        <v>0.55483405483405479</v>
      </c>
      <c r="E23" s="16">
        <v>531</v>
      </c>
      <c r="F23" s="18">
        <f t="shared" si="1"/>
        <v>0.19155844155844157</v>
      </c>
      <c r="G23" s="16">
        <v>265</v>
      </c>
      <c r="H23" s="18">
        <f t="shared" si="2"/>
        <v>9.55988455988456E-2</v>
      </c>
      <c r="I23" s="16">
        <v>151</v>
      </c>
      <c r="J23" s="18">
        <f t="shared" si="3"/>
        <v>5.4473304473304472E-2</v>
      </c>
      <c r="K23" s="16">
        <v>98</v>
      </c>
      <c r="L23" s="18">
        <f t="shared" si="4"/>
        <v>3.5353535353535352E-2</v>
      </c>
      <c r="M23" s="16">
        <v>189</v>
      </c>
      <c r="N23" s="18">
        <f t="shared" si="5"/>
        <v>6.8181818181818177E-2</v>
      </c>
      <c r="P23" s="72"/>
      <c r="Q23" s="72"/>
      <c r="R23" s="12"/>
      <c r="S23" s="125"/>
      <c r="T23" s="12"/>
      <c r="U23" s="12"/>
      <c r="V23" s="12"/>
      <c r="W23" s="12"/>
      <c r="X23" s="12"/>
    </row>
    <row r="24" spans="1:24" ht="15.75" customHeight="1">
      <c r="A24" s="3" t="s">
        <v>18</v>
      </c>
      <c r="B24" s="16">
        <v>2235</v>
      </c>
      <c r="C24" s="16">
        <v>1005</v>
      </c>
      <c r="D24" s="18">
        <f t="shared" si="0"/>
        <v>0.44966442953020136</v>
      </c>
      <c r="E24" s="16">
        <v>470</v>
      </c>
      <c r="F24" s="18">
        <f t="shared" si="1"/>
        <v>0.21029082774049218</v>
      </c>
      <c r="G24" s="16">
        <v>296</v>
      </c>
      <c r="H24" s="18">
        <f t="shared" si="2"/>
        <v>0.13243847874720358</v>
      </c>
      <c r="I24" s="16">
        <v>182</v>
      </c>
      <c r="J24" s="18">
        <f t="shared" si="3"/>
        <v>8.1431767337807603E-2</v>
      </c>
      <c r="K24" s="16">
        <v>110</v>
      </c>
      <c r="L24" s="18">
        <f t="shared" si="4"/>
        <v>4.9217002237136466E-2</v>
      </c>
      <c r="M24" s="16">
        <v>172</v>
      </c>
      <c r="N24" s="18">
        <f t="shared" si="5"/>
        <v>7.6957494407158836E-2</v>
      </c>
      <c r="P24" s="72"/>
      <c r="Q24" s="72"/>
      <c r="R24" s="12"/>
      <c r="S24" s="125"/>
      <c r="T24" s="12"/>
      <c r="U24" s="12"/>
      <c r="V24" s="12"/>
      <c r="W24" s="12"/>
      <c r="X24" s="12"/>
    </row>
    <row r="25" spans="1:24" ht="15.75" customHeight="1">
      <c r="A25" s="3" t="s">
        <v>155</v>
      </c>
      <c r="B25" s="16">
        <v>6527</v>
      </c>
      <c r="C25" s="16">
        <v>2385</v>
      </c>
      <c r="D25" s="18">
        <f t="shared" si="0"/>
        <v>0.36540523977324957</v>
      </c>
      <c r="E25" s="16">
        <v>1531</v>
      </c>
      <c r="F25" s="18">
        <f t="shared" si="1"/>
        <v>0.23456411827792248</v>
      </c>
      <c r="G25" s="16">
        <v>808</v>
      </c>
      <c r="H25" s="18">
        <f t="shared" si="2"/>
        <v>0.12379347326489964</v>
      </c>
      <c r="I25" s="16">
        <v>538</v>
      </c>
      <c r="J25" s="18">
        <f t="shared" si="3"/>
        <v>8.2426842347173276E-2</v>
      </c>
      <c r="K25" s="16">
        <v>419</v>
      </c>
      <c r="L25" s="18">
        <f t="shared" si="4"/>
        <v>6.419488279454573E-2</v>
      </c>
      <c r="M25" s="16">
        <v>846</v>
      </c>
      <c r="N25" s="18">
        <f t="shared" si="5"/>
        <v>0.12961544354220927</v>
      </c>
      <c r="P25" s="72"/>
      <c r="Q25" s="72"/>
      <c r="R25" s="12"/>
      <c r="S25" s="125"/>
      <c r="T25" s="12"/>
      <c r="U25" s="12"/>
      <c r="V25" s="12"/>
      <c r="W25" s="12"/>
      <c r="X25" s="12"/>
    </row>
    <row r="26" spans="1:24" ht="15.75" customHeight="1">
      <c r="A26" s="3" t="s">
        <v>170</v>
      </c>
      <c r="B26" s="16">
        <v>4916</v>
      </c>
      <c r="C26" s="16">
        <v>2462</v>
      </c>
      <c r="D26" s="18">
        <f t="shared" si="0"/>
        <v>0.50081366965012208</v>
      </c>
      <c r="E26" s="16">
        <v>900</v>
      </c>
      <c r="F26" s="18">
        <f t="shared" si="1"/>
        <v>0.18307567127746135</v>
      </c>
      <c r="G26" s="16">
        <v>521</v>
      </c>
      <c r="H26" s="18">
        <f t="shared" si="2"/>
        <v>0.10598047192839707</v>
      </c>
      <c r="I26" s="16">
        <v>339</v>
      </c>
      <c r="J26" s="18">
        <f t="shared" si="3"/>
        <v>6.8958502847843772E-2</v>
      </c>
      <c r="K26" s="16">
        <v>270</v>
      </c>
      <c r="L26" s="18">
        <f t="shared" si="4"/>
        <v>5.4922701383238404E-2</v>
      </c>
      <c r="M26" s="16">
        <v>424</v>
      </c>
      <c r="N26" s="18">
        <f t="shared" si="5"/>
        <v>8.6248982912937353E-2</v>
      </c>
      <c r="P26" s="72"/>
      <c r="Q26" s="72"/>
      <c r="R26" s="12"/>
      <c r="S26" s="125"/>
      <c r="T26" s="12"/>
      <c r="U26" s="12"/>
      <c r="V26" s="12"/>
      <c r="W26" s="12"/>
      <c r="X26" s="12"/>
    </row>
    <row r="27" spans="1:24" ht="15.75" customHeight="1">
      <c r="A27" s="3" t="s">
        <v>19</v>
      </c>
      <c r="B27" s="16">
        <v>9525</v>
      </c>
      <c r="C27" s="16">
        <v>4385</v>
      </c>
      <c r="D27" s="18">
        <f t="shared" si="0"/>
        <v>0.46036745406824148</v>
      </c>
      <c r="E27" s="16">
        <v>2094</v>
      </c>
      <c r="F27" s="18">
        <f t="shared" si="1"/>
        <v>0.21984251968503937</v>
      </c>
      <c r="G27" s="16">
        <v>1056</v>
      </c>
      <c r="H27" s="18">
        <f t="shared" si="2"/>
        <v>0.11086614173228347</v>
      </c>
      <c r="I27" s="16">
        <v>614</v>
      </c>
      <c r="J27" s="18">
        <f t="shared" si="3"/>
        <v>6.4461942257217852E-2</v>
      </c>
      <c r="K27" s="16">
        <v>473</v>
      </c>
      <c r="L27" s="18">
        <f t="shared" si="4"/>
        <v>4.9658792650918632E-2</v>
      </c>
      <c r="M27" s="16">
        <v>903</v>
      </c>
      <c r="N27" s="18">
        <f t="shared" si="5"/>
        <v>9.4803149606299209E-2</v>
      </c>
      <c r="P27" s="72"/>
      <c r="Q27" s="72"/>
      <c r="R27" s="12"/>
      <c r="S27" s="125"/>
      <c r="T27" s="12"/>
      <c r="U27" s="12"/>
      <c r="V27" s="12"/>
      <c r="W27" s="12"/>
      <c r="X27" s="12"/>
    </row>
    <row r="28" spans="1:24" ht="15.75" customHeight="1" thickBot="1">
      <c r="A28" s="3" t="s">
        <v>156</v>
      </c>
      <c r="B28" s="16">
        <v>5675</v>
      </c>
      <c r="C28" s="16">
        <v>2860</v>
      </c>
      <c r="D28" s="18">
        <f t="shared" si="0"/>
        <v>0.50396475770925109</v>
      </c>
      <c r="E28" s="16">
        <v>1080</v>
      </c>
      <c r="F28" s="18">
        <f t="shared" si="1"/>
        <v>0.19030837004405288</v>
      </c>
      <c r="G28" s="16">
        <v>604</v>
      </c>
      <c r="H28" s="18">
        <f t="shared" si="2"/>
        <v>0.10643171806167401</v>
      </c>
      <c r="I28" s="16">
        <v>383</v>
      </c>
      <c r="J28" s="18">
        <f t="shared" si="3"/>
        <v>6.7488986784140975E-2</v>
      </c>
      <c r="K28" s="16">
        <v>309</v>
      </c>
      <c r="L28" s="18">
        <f t="shared" si="4"/>
        <v>5.4449339207048461E-2</v>
      </c>
      <c r="M28" s="16">
        <v>439</v>
      </c>
      <c r="N28" s="18">
        <f t="shared" si="5"/>
        <v>7.7356828193832605E-2</v>
      </c>
      <c r="P28" s="72"/>
      <c r="Q28" s="72"/>
      <c r="R28" s="12"/>
      <c r="S28" s="125"/>
      <c r="T28" s="12"/>
      <c r="U28" s="12"/>
      <c r="V28" s="12"/>
      <c r="W28" s="12"/>
      <c r="X28" s="12"/>
    </row>
    <row r="29" spans="1:24" ht="15.75" customHeight="1" thickBot="1">
      <c r="A29" s="97" t="s">
        <v>48</v>
      </c>
      <c r="B29" s="2">
        <f>SUM(B7:B28)</f>
        <v>133080</v>
      </c>
      <c r="C29" s="2">
        <f>SUM(C7:C28)</f>
        <v>52413</v>
      </c>
      <c r="D29" s="15">
        <f t="shared" si="0"/>
        <v>0.39384580703336342</v>
      </c>
      <c r="E29" s="2">
        <f>SUM(E7:E28)</f>
        <v>30670</v>
      </c>
      <c r="F29" s="15">
        <f t="shared" si="1"/>
        <v>0.23046287947099489</v>
      </c>
      <c r="G29" s="2">
        <f>SUM(G7:G28)</f>
        <v>16872</v>
      </c>
      <c r="H29" s="15">
        <f t="shared" si="2"/>
        <v>0.12678088367899007</v>
      </c>
      <c r="I29" s="2">
        <f>SUM(I7:I28)</f>
        <v>10828</v>
      </c>
      <c r="J29" s="15">
        <f t="shared" si="3"/>
        <v>8.1364592726179741E-2</v>
      </c>
      <c r="K29" s="2">
        <f>SUM(K7:K28)</f>
        <v>7794</v>
      </c>
      <c r="L29" s="15">
        <f t="shared" si="4"/>
        <v>5.8566275924256089E-2</v>
      </c>
      <c r="M29" s="2">
        <f>SUM(M7:M28)</f>
        <v>14503</v>
      </c>
      <c r="N29" s="15">
        <f t="shared" si="5"/>
        <v>0.10897956116621581</v>
      </c>
      <c r="P29" s="72"/>
      <c r="Q29" s="72"/>
      <c r="R29" s="12"/>
      <c r="S29" s="125"/>
      <c r="T29" s="12"/>
      <c r="U29" s="12"/>
      <c r="V29" s="12"/>
      <c r="W29" s="12"/>
      <c r="X29" s="12"/>
    </row>
    <row r="30" spans="1:24" ht="15.75" customHeight="1" thickBot="1">
      <c r="A30" s="208" t="s">
        <v>49</v>
      </c>
      <c r="B30" s="19">
        <v>1550</v>
      </c>
      <c r="C30" s="19">
        <v>572</v>
      </c>
      <c r="D30" s="22">
        <f t="shared" si="0"/>
        <v>0.36903225806451612</v>
      </c>
      <c r="E30" s="19">
        <v>319</v>
      </c>
      <c r="F30" s="22">
        <f t="shared" si="1"/>
        <v>0.20580645161290323</v>
      </c>
      <c r="G30" s="19">
        <v>160</v>
      </c>
      <c r="H30" s="22">
        <f t="shared" si="2"/>
        <v>0.1032258064516129</v>
      </c>
      <c r="I30" s="19">
        <v>165</v>
      </c>
      <c r="J30" s="22">
        <f t="shared" si="3"/>
        <v>0.1064516129032258</v>
      </c>
      <c r="K30" s="19">
        <v>111</v>
      </c>
      <c r="L30" s="22">
        <f t="shared" si="4"/>
        <v>7.1612903225806449E-2</v>
      </c>
      <c r="M30" s="19">
        <v>223</v>
      </c>
      <c r="N30" s="18">
        <f t="shared" si="5"/>
        <v>0.14387096774193547</v>
      </c>
      <c r="P30" s="72"/>
      <c r="Q30" s="72"/>
      <c r="R30" s="12"/>
      <c r="S30" s="125"/>
      <c r="T30" s="12"/>
      <c r="U30" s="12"/>
      <c r="V30" s="12"/>
      <c r="W30" s="12"/>
      <c r="X30" s="12"/>
    </row>
    <row r="31" spans="1:24" ht="15.75" customHeight="1" thickBot="1">
      <c r="A31" s="97" t="s">
        <v>50</v>
      </c>
      <c r="B31" s="2">
        <f>SUM(B30:B30)</f>
        <v>1550</v>
      </c>
      <c r="C31" s="2">
        <f>SUM(C30:C30)</f>
        <v>572</v>
      </c>
      <c r="D31" s="15">
        <f t="shared" si="0"/>
        <v>0.36903225806451612</v>
      </c>
      <c r="E31" s="2">
        <f>SUM(E30:E30)</f>
        <v>319</v>
      </c>
      <c r="F31" s="15">
        <f t="shared" si="1"/>
        <v>0.20580645161290323</v>
      </c>
      <c r="G31" s="2">
        <f>SUM(G30:G30)</f>
        <v>160</v>
      </c>
      <c r="H31" s="15">
        <f t="shared" si="2"/>
        <v>0.1032258064516129</v>
      </c>
      <c r="I31" s="2">
        <f>SUM(I30:I30)</f>
        <v>165</v>
      </c>
      <c r="J31" s="15">
        <f t="shared" si="3"/>
        <v>0.1064516129032258</v>
      </c>
      <c r="K31" s="2">
        <f>SUM(K30:K30)</f>
        <v>111</v>
      </c>
      <c r="L31" s="15">
        <f t="shared" si="4"/>
        <v>7.1612903225806449E-2</v>
      </c>
      <c r="M31" s="2">
        <f>SUM(M30:M30)</f>
        <v>223</v>
      </c>
      <c r="N31" s="15">
        <f t="shared" si="5"/>
        <v>0.14387096774193547</v>
      </c>
      <c r="P31" s="72"/>
      <c r="Q31" s="72"/>
      <c r="R31" s="12"/>
      <c r="S31" s="125"/>
      <c r="T31" s="12"/>
      <c r="U31" s="12"/>
      <c r="V31" s="12"/>
      <c r="W31" s="12"/>
      <c r="X31" s="12"/>
    </row>
    <row r="32" spans="1:24" ht="15.75" customHeight="1" thickBot="1">
      <c r="A32" s="96" t="s">
        <v>20</v>
      </c>
      <c r="B32" s="35">
        <f>B29+B31</f>
        <v>134630</v>
      </c>
      <c r="C32" s="35">
        <f>C29+C31</f>
        <v>52985</v>
      </c>
      <c r="D32" s="36">
        <f t="shared" si="0"/>
        <v>0.39356012775755778</v>
      </c>
      <c r="E32" s="35">
        <f>E29+E31</f>
        <v>30989</v>
      </c>
      <c r="F32" s="36">
        <f t="shared" si="1"/>
        <v>0.23017900913615094</v>
      </c>
      <c r="G32" s="35">
        <f>G29+G31</f>
        <v>17032</v>
      </c>
      <c r="H32" s="36">
        <f t="shared" si="2"/>
        <v>0.1265096932333061</v>
      </c>
      <c r="I32" s="35">
        <f>I29+I31</f>
        <v>10993</v>
      </c>
      <c r="J32" s="36">
        <f t="shared" si="3"/>
        <v>8.1653420485775827E-2</v>
      </c>
      <c r="K32" s="35">
        <f>K29+K31</f>
        <v>7905</v>
      </c>
      <c r="L32" s="36">
        <f t="shared" si="4"/>
        <v>5.8716482210502859E-2</v>
      </c>
      <c r="M32" s="35">
        <f>M29+M31</f>
        <v>14726</v>
      </c>
      <c r="N32" s="36">
        <f t="shared" si="5"/>
        <v>0.10938126717670653</v>
      </c>
      <c r="P32" s="72"/>
      <c r="Q32" s="72"/>
      <c r="R32" s="12"/>
      <c r="S32" s="125"/>
      <c r="T32" s="12"/>
      <c r="U32" s="12"/>
      <c r="V32" s="12"/>
      <c r="W32" s="12"/>
      <c r="X32" s="12"/>
    </row>
    <row r="33" spans="2:24">
      <c r="C33" s="8"/>
      <c r="D33" s="12"/>
      <c r="P33" s="72"/>
      <c r="Q33" s="72"/>
      <c r="R33" s="12"/>
      <c r="S33" s="125"/>
      <c r="T33" s="12"/>
      <c r="U33" s="12"/>
      <c r="V33" s="12"/>
      <c r="W33" s="12"/>
      <c r="X33" s="12"/>
    </row>
    <row r="34" spans="2:24">
      <c r="B34" s="8"/>
      <c r="C34" s="12"/>
      <c r="D34" s="12"/>
    </row>
  </sheetData>
  <mergeCells count="11">
    <mergeCell ref="A2:N2"/>
    <mergeCell ref="I5:J5"/>
    <mergeCell ref="K5:L5"/>
    <mergeCell ref="M5:N5"/>
    <mergeCell ref="B5:B6"/>
    <mergeCell ref="C5:D5"/>
    <mergeCell ref="E5:F5"/>
    <mergeCell ref="G5:H5"/>
    <mergeCell ref="A5:A6"/>
    <mergeCell ref="A4:N4"/>
    <mergeCell ref="A3:N3"/>
  </mergeCells>
  <printOptions horizontalCentered="1"/>
  <pageMargins left="0.5" right="0.5" top="0.75" bottom="0.75" header="0.5" footer="0.5"/>
  <pageSetup scale="91" orientation="portrait" r:id="rId1"/>
  <headerFooter alignWithMargins="0">
    <oddFooter>&amp;LPage 6&amp;R&amp;F/&amp;A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workbookViewId="0"/>
  </sheetViews>
  <sheetFormatPr defaultRowHeight="12.75"/>
  <cols>
    <col min="1" max="1" width="19.7109375" customWidth="1"/>
    <col min="2" max="2" width="7.5703125" customWidth="1"/>
    <col min="3" max="3" width="7.7109375" customWidth="1"/>
    <col min="4" max="4" width="6.7109375" customWidth="1"/>
    <col min="5" max="5" width="7" customWidth="1"/>
    <col min="6" max="6" width="6.7109375" customWidth="1"/>
    <col min="7" max="7" width="8" customWidth="1"/>
    <col min="8" max="8" width="8.5703125" customWidth="1"/>
    <col min="9" max="9" width="10.85546875" customWidth="1"/>
    <col min="10" max="10" width="8" customWidth="1"/>
    <col min="11" max="11" width="7.28515625" customWidth="1"/>
    <col min="12" max="12" width="6.7109375" customWidth="1"/>
    <col min="13" max="13" width="7.42578125" customWidth="1"/>
    <col min="14" max="14" width="7.7109375" customWidth="1"/>
  </cols>
  <sheetData>
    <row r="1" spans="1:23" ht="12.75" customHeight="1">
      <c r="A1" s="171" t="s">
        <v>187</v>
      </c>
      <c r="B1" s="90"/>
      <c r="C1" s="90"/>
      <c r="D1" s="90"/>
      <c r="E1" s="207"/>
      <c r="F1" s="207"/>
      <c r="G1" s="207"/>
      <c r="H1" s="207"/>
      <c r="I1" s="207"/>
      <c r="J1" s="207"/>
      <c r="K1" s="207"/>
      <c r="L1" s="207"/>
      <c r="M1" s="207"/>
      <c r="N1" s="207"/>
    </row>
    <row r="2" spans="1:23">
      <c r="A2" s="225" t="s">
        <v>129</v>
      </c>
      <c r="B2" s="225"/>
      <c r="C2" s="225"/>
      <c r="D2" s="225"/>
      <c r="E2" s="225"/>
      <c r="F2" s="225"/>
      <c r="G2" s="225"/>
      <c r="H2" s="225"/>
      <c r="I2" s="225"/>
      <c r="J2" s="225"/>
      <c r="K2" s="225"/>
      <c r="L2" s="225"/>
      <c r="M2" s="225"/>
      <c r="N2" s="225"/>
    </row>
    <row r="3" spans="1:23" ht="15">
      <c r="A3" s="226" t="s">
        <v>70</v>
      </c>
      <c r="B3" s="226"/>
      <c r="C3" s="226"/>
      <c r="D3" s="226"/>
      <c r="E3" s="226"/>
      <c r="F3" s="226"/>
      <c r="G3" s="226"/>
      <c r="H3" s="226"/>
      <c r="I3" s="226"/>
      <c r="J3" s="226"/>
      <c r="K3" s="226"/>
      <c r="L3" s="226"/>
      <c r="M3" s="226"/>
      <c r="N3" s="226"/>
    </row>
    <row r="4" spans="1:23" ht="15">
      <c r="A4" s="288" t="s">
        <v>173</v>
      </c>
      <c r="B4" s="288"/>
      <c r="C4" s="288"/>
      <c r="D4" s="288"/>
      <c r="E4" s="288"/>
      <c r="F4" s="288"/>
      <c r="G4" s="288"/>
      <c r="H4" s="288"/>
      <c r="I4" s="288"/>
      <c r="J4" s="288"/>
      <c r="K4" s="288"/>
      <c r="L4" s="288"/>
      <c r="M4" s="288"/>
      <c r="N4" s="288"/>
    </row>
    <row r="5" spans="1:23" ht="27" customHeight="1">
      <c r="A5" s="267" t="s">
        <v>76</v>
      </c>
      <c r="B5" s="284" t="s">
        <v>47</v>
      </c>
      <c r="C5" s="284" t="s">
        <v>81</v>
      </c>
      <c r="D5" s="284"/>
      <c r="E5" s="256" t="s">
        <v>33</v>
      </c>
      <c r="F5" s="256"/>
      <c r="G5" s="284" t="s">
        <v>82</v>
      </c>
      <c r="H5" s="284"/>
      <c r="I5" s="259" t="s">
        <v>83</v>
      </c>
      <c r="J5" s="259"/>
      <c r="K5" s="259" t="s">
        <v>84</v>
      </c>
      <c r="L5" s="259"/>
      <c r="M5" s="289" t="s">
        <v>87</v>
      </c>
      <c r="N5" s="289"/>
    </row>
    <row r="6" spans="1:23" ht="13.5" thickBot="1">
      <c r="A6" s="268"/>
      <c r="B6" s="285"/>
      <c r="C6" s="205" t="s">
        <v>27</v>
      </c>
      <c r="D6" s="205" t="s">
        <v>25</v>
      </c>
      <c r="E6" s="205" t="s">
        <v>27</v>
      </c>
      <c r="F6" s="205" t="s">
        <v>25</v>
      </c>
      <c r="G6" s="205" t="s">
        <v>27</v>
      </c>
      <c r="H6" s="205" t="s">
        <v>25</v>
      </c>
      <c r="I6" s="205" t="s">
        <v>27</v>
      </c>
      <c r="J6" s="205" t="s">
        <v>25</v>
      </c>
      <c r="K6" s="205" t="s">
        <v>27</v>
      </c>
      <c r="L6" s="205" t="s">
        <v>25</v>
      </c>
      <c r="M6" s="205" t="s">
        <v>27</v>
      </c>
      <c r="N6" s="205" t="s">
        <v>25</v>
      </c>
    </row>
    <row r="7" spans="1:23" ht="15.75" customHeight="1" thickTop="1">
      <c r="A7" s="196" t="s">
        <v>5</v>
      </c>
      <c r="B7" s="19">
        <v>4459</v>
      </c>
      <c r="C7" s="19">
        <v>565</v>
      </c>
      <c r="D7" s="22">
        <f t="shared" ref="D7:D32" si="0">C7/B7</f>
        <v>0.12671002466920833</v>
      </c>
      <c r="E7" s="19">
        <v>529</v>
      </c>
      <c r="F7" s="22">
        <f t="shared" ref="F7:F32" si="1">E7/B7</f>
        <v>0.11863646557524109</v>
      </c>
      <c r="G7" s="19">
        <v>3290</v>
      </c>
      <c r="H7" s="22">
        <f t="shared" ref="H7:H32" si="2">G7/B7</f>
        <v>0.73783359497645207</v>
      </c>
      <c r="I7" s="19">
        <v>20</v>
      </c>
      <c r="J7" s="22">
        <f t="shared" ref="J7:J32" si="3">I7/B7</f>
        <v>4.4853106077595876E-3</v>
      </c>
      <c r="K7" s="19">
        <v>43</v>
      </c>
      <c r="L7" s="22">
        <f t="shared" ref="L7:L32" si="4">K7/B7</f>
        <v>9.6434178066831123E-3</v>
      </c>
      <c r="M7" s="19">
        <v>12</v>
      </c>
      <c r="N7" s="22">
        <f t="shared" ref="N7:N32" si="5">M7/B7</f>
        <v>2.6911863646557526E-3</v>
      </c>
      <c r="O7" s="8"/>
      <c r="P7" s="72"/>
      <c r="Q7" s="72"/>
      <c r="R7" s="88"/>
      <c r="S7" s="12"/>
      <c r="T7" s="12"/>
      <c r="U7" s="12"/>
      <c r="V7" s="12"/>
      <c r="W7" s="12"/>
    </row>
    <row r="8" spans="1:23" ht="15.75" customHeight="1">
      <c r="A8" s="3" t="s">
        <v>6</v>
      </c>
      <c r="B8" s="16">
        <v>5762</v>
      </c>
      <c r="C8" s="16">
        <v>492</v>
      </c>
      <c r="D8" s="18">
        <f t="shared" si="0"/>
        <v>8.5387018396390138E-2</v>
      </c>
      <c r="E8" s="16">
        <v>367</v>
      </c>
      <c r="F8" s="18">
        <f t="shared" si="1"/>
        <v>6.3693162096494269E-2</v>
      </c>
      <c r="G8" s="16">
        <v>2374</v>
      </c>
      <c r="H8" s="18">
        <f t="shared" si="2"/>
        <v>0.41200971884762233</v>
      </c>
      <c r="I8" s="16">
        <v>2261</v>
      </c>
      <c r="J8" s="18">
        <f t="shared" si="3"/>
        <v>0.39239847275251649</v>
      </c>
      <c r="K8" s="16">
        <v>237</v>
      </c>
      <c r="L8" s="18">
        <f t="shared" si="4"/>
        <v>4.1131551544602567E-2</v>
      </c>
      <c r="M8" s="16">
        <v>31</v>
      </c>
      <c r="N8" s="18">
        <f t="shared" si="5"/>
        <v>5.3800763623741759E-3</v>
      </c>
      <c r="O8" s="8"/>
      <c r="P8" s="72"/>
      <c r="Q8" s="72"/>
      <c r="R8" s="88"/>
      <c r="S8" s="12"/>
      <c r="T8" s="12"/>
      <c r="U8" s="12"/>
      <c r="V8" s="12"/>
      <c r="W8" s="12"/>
    </row>
    <row r="9" spans="1:23" ht="15.75" customHeight="1">
      <c r="A9" s="3" t="s">
        <v>7</v>
      </c>
      <c r="B9" s="16">
        <v>5714</v>
      </c>
      <c r="C9" s="16">
        <v>379</v>
      </c>
      <c r="D9" s="18">
        <f t="shared" si="0"/>
        <v>6.6328316415820793E-2</v>
      </c>
      <c r="E9" s="16">
        <v>830</v>
      </c>
      <c r="F9" s="18">
        <f t="shared" si="1"/>
        <v>0.14525726286314317</v>
      </c>
      <c r="G9" s="16">
        <v>4087</v>
      </c>
      <c r="H9" s="18">
        <f t="shared" si="2"/>
        <v>0.71526076303815189</v>
      </c>
      <c r="I9" s="16">
        <v>160</v>
      </c>
      <c r="J9" s="18">
        <f t="shared" si="3"/>
        <v>2.8001400070003499E-2</v>
      </c>
      <c r="K9" s="16">
        <v>235</v>
      </c>
      <c r="L9" s="18">
        <f t="shared" si="4"/>
        <v>4.1127056352817638E-2</v>
      </c>
      <c r="M9" s="16">
        <v>23</v>
      </c>
      <c r="N9" s="18">
        <f t="shared" si="5"/>
        <v>4.0252012600630032E-3</v>
      </c>
      <c r="O9" s="8"/>
      <c r="P9" s="72"/>
      <c r="Q9" s="72"/>
      <c r="R9" s="88"/>
      <c r="S9" s="12"/>
      <c r="T9" s="12"/>
      <c r="U9" s="12"/>
      <c r="V9" s="12"/>
      <c r="W9" s="12"/>
    </row>
    <row r="10" spans="1:23" ht="15.75" customHeight="1">
      <c r="A10" s="3" t="s">
        <v>8</v>
      </c>
      <c r="B10" s="16">
        <v>6192</v>
      </c>
      <c r="C10" s="16">
        <v>480</v>
      </c>
      <c r="D10" s="18">
        <f t="shared" si="0"/>
        <v>7.7519379844961239E-2</v>
      </c>
      <c r="E10" s="16">
        <v>448</v>
      </c>
      <c r="F10" s="18">
        <f t="shared" si="1"/>
        <v>7.2351421188630485E-2</v>
      </c>
      <c r="G10" s="16">
        <v>2370</v>
      </c>
      <c r="H10" s="18">
        <f t="shared" si="2"/>
        <v>0.38275193798449614</v>
      </c>
      <c r="I10" s="16">
        <v>2876</v>
      </c>
      <c r="J10" s="18">
        <f t="shared" si="3"/>
        <v>0.46447028423772607</v>
      </c>
      <c r="K10" s="16">
        <v>14</v>
      </c>
      <c r="L10" s="18">
        <f t="shared" si="4"/>
        <v>2.2609819121447027E-3</v>
      </c>
      <c r="M10" s="16">
        <v>4</v>
      </c>
      <c r="N10" s="18">
        <f t="shared" si="5"/>
        <v>6.459948320413437E-4</v>
      </c>
      <c r="O10" s="8"/>
      <c r="P10" s="72"/>
      <c r="Q10" s="72"/>
      <c r="R10" s="88"/>
      <c r="S10" s="12"/>
      <c r="T10" s="12"/>
      <c r="U10" s="12"/>
      <c r="V10" s="12"/>
      <c r="W10" s="12"/>
    </row>
    <row r="11" spans="1:23" ht="15.75" customHeight="1">
      <c r="A11" s="3" t="s">
        <v>9</v>
      </c>
      <c r="B11" s="16">
        <v>11429</v>
      </c>
      <c r="C11" s="16">
        <v>1511</v>
      </c>
      <c r="D11" s="18">
        <f t="shared" si="0"/>
        <v>0.13220754221716685</v>
      </c>
      <c r="E11" s="16">
        <v>2033</v>
      </c>
      <c r="F11" s="18">
        <f t="shared" si="1"/>
        <v>0.17788082946889491</v>
      </c>
      <c r="G11" s="16">
        <v>5773</v>
      </c>
      <c r="H11" s="18">
        <f t="shared" si="2"/>
        <v>0.50511855805407302</v>
      </c>
      <c r="I11" s="16">
        <v>1881</v>
      </c>
      <c r="J11" s="18">
        <f t="shared" si="3"/>
        <v>0.1645813282001925</v>
      </c>
      <c r="K11" s="16">
        <v>187</v>
      </c>
      <c r="L11" s="18">
        <f t="shared" si="4"/>
        <v>1.6361886429258902E-2</v>
      </c>
      <c r="M11" s="16">
        <v>44</v>
      </c>
      <c r="N11" s="18">
        <f t="shared" si="5"/>
        <v>3.8498556304138597E-3</v>
      </c>
      <c r="O11" s="8"/>
      <c r="P11" s="72"/>
      <c r="Q11" s="72"/>
      <c r="R11" s="88"/>
      <c r="S11" s="12"/>
      <c r="T11" s="12"/>
      <c r="U11" s="12"/>
      <c r="V11" s="12"/>
      <c r="W11" s="12"/>
    </row>
    <row r="12" spans="1:23" ht="15.75" customHeight="1">
      <c r="A12" s="3" t="s">
        <v>10</v>
      </c>
      <c r="B12" s="16">
        <v>14642</v>
      </c>
      <c r="C12" s="16">
        <v>1428</v>
      </c>
      <c r="D12" s="18">
        <f t="shared" si="0"/>
        <v>9.7527660155716428E-2</v>
      </c>
      <c r="E12" s="16">
        <v>622</v>
      </c>
      <c r="F12" s="18">
        <f t="shared" si="1"/>
        <v>4.2480535445977324E-2</v>
      </c>
      <c r="G12" s="16">
        <v>7058</v>
      </c>
      <c r="H12" s="18">
        <f t="shared" si="2"/>
        <v>0.48203797295451439</v>
      </c>
      <c r="I12" s="16">
        <v>5122</v>
      </c>
      <c r="J12" s="18">
        <f t="shared" si="3"/>
        <v>0.34981559896189046</v>
      </c>
      <c r="K12" s="16">
        <v>370</v>
      </c>
      <c r="L12" s="18">
        <f t="shared" si="4"/>
        <v>2.526977188908619E-2</v>
      </c>
      <c r="M12" s="16">
        <v>42</v>
      </c>
      <c r="N12" s="18">
        <f t="shared" si="5"/>
        <v>2.8684605928151891E-3</v>
      </c>
      <c r="O12" s="8"/>
      <c r="P12" s="72"/>
      <c r="Q12" s="72"/>
      <c r="R12" s="88"/>
      <c r="S12" s="12"/>
      <c r="T12" s="12"/>
      <c r="U12" s="12"/>
      <c r="V12" s="12"/>
      <c r="W12" s="12"/>
    </row>
    <row r="13" spans="1:23" ht="15.75" customHeight="1">
      <c r="A13" s="3" t="s">
        <v>167</v>
      </c>
      <c r="B13" s="16">
        <v>4313</v>
      </c>
      <c r="C13" s="16">
        <v>1852</v>
      </c>
      <c r="D13" s="18">
        <f t="shared" si="0"/>
        <v>0.42939948991421284</v>
      </c>
      <c r="E13" s="16">
        <v>288</v>
      </c>
      <c r="F13" s="18">
        <f t="shared" si="1"/>
        <v>6.6774866682123818E-2</v>
      </c>
      <c r="G13" s="16">
        <v>1614</v>
      </c>
      <c r="H13" s="18">
        <f t="shared" si="2"/>
        <v>0.37421748203106886</v>
      </c>
      <c r="I13" s="16">
        <v>532</v>
      </c>
      <c r="J13" s="18">
        <f t="shared" si="3"/>
        <v>0.12334801762114538</v>
      </c>
      <c r="K13" s="16">
        <v>27</v>
      </c>
      <c r="L13" s="18">
        <f t="shared" si="4"/>
        <v>6.2601437514491071E-3</v>
      </c>
      <c r="M13" s="16">
        <v>0</v>
      </c>
      <c r="N13" s="18">
        <f t="shared" si="5"/>
        <v>0</v>
      </c>
      <c r="O13" s="8"/>
      <c r="P13" s="72"/>
      <c r="Q13" s="72"/>
      <c r="R13" s="88"/>
      <c r="S13" s="12"/>
      <c r="T13" s="12"/>
      <c r="U13" s="12"/>
      <c r="V13" s="12"/>
      <c r="W13" s="12"/>
    </row>
    <row r="14" spans="1:23" ht="15.75" customHeight="1">
      <c r="A14" s="3" t="s">
        <v>11</v>
      </c>
      <c r="B14" s="16">
        <v>4676</v>
      </c>
      <c r="C14" s="16">
        <v>949</v>
      </c>
      <c r="D14" s="18">
        <f t="shared" si="0"/>
        <v>0.20295124037639009</v>
      </c>
      <c r="E14" s="16">
        <v>356</v>
      </c>
      <c r="F14" s="18">
        <f t="shared" si="1"/>
        <v>7.6133447390932418E-2</v>
      </c>
      <c r="G14" s="16">
        <v>2562</v>
      </c>
      <c r="H14" s="18">
        <f t="shared" si="2"/>
        <v>0.54790419161676651</v>
      </c>
      <c r="I14" s="16">
        <v>698</v>
      </c>
      <c r="J14" s="18">
        <f t="shared" si="3"/>
        <v>0.14927288280581694</v>
      </c>
      <c r="K14" s="16">
        <v>102</v>
      </c>
      <c r="L14" s="18">
        <f t="shared" si="4"/>
        <v>2.1813515825491875E-2</v>
      </c>
      <c r="M14" s="16">
        <v>9</v>
      </c>
      <c r="N14" s="18">
        <f t="shared" si="5"/>
        <v>1.9247219846022241E-3</v>
      </c>
      <c r="O14" s="8"/>
      <c r="P14" s="72"/>
      <c r="Q14" s="72"/>
      <c r="R14" s="88"/>
      <c r="S14" s="12"/>
      <c r="T14" s="12"/>
      <c r="U14" s="12"/>
      <c r="V14" s="12"/>
      <c r="W14" s="12"/>
    </row>
    <row r="15" spans="1:23" ht="15.75" customHeight="1">
      <c r="A15" s="3" t="s">
        <v>149</v>
      </c>
      <c r="B15" s="16">
        <v>7750</v>
      </c>
      <c r="C15" s="16">
        <v>2107</v>
      </c>
      <c r="D15" s="18">
        <f t="shared" si="0"/>
        <v>0.27187096774193548</v>
      </c>
      <c r="E15" s="16">
        <v>386</v>
      </c>
      <c r="F15" s="18">
        <f t="shared" si="1"/>
        <v>4.9806451612903223E-2</v>
      </c>
      <c r="G15" s="16">
        <v>2367</v>
      </c>
      <c r="H15" s="18">
        <f t="shared" si="2"/>
        <v>0.30541935483870969</v>
      </c>
      <c r="I15" s="16">
        <v>2814</v>
      </c>
      <c r="J15" s="18">
        <f t="shared" si="3"/>
        <v>0.36309677419354841</v>
      </c>
      <c r="K15" s="16">
        <v>67</v>
      </c>
      <c r="L15" s="18">
        <f t="shared" si="4"/>
        <v>8.6451612903225804E-3</v>
      </c>
      <c r="M15" s="16">
        <v>9</v>
      </c>
      <c r="N15" s="18">
        <f t="shared" si="5"/>
        <v>1.1612903225806451E-3</v>
      </c>
      <c r="O15" s="8"/>
      <c r="P15" s="72"/>
      <c r="Q15" s="72"/>
      <c r="R15" s="88"/>
      <c r="S15" s="12"/>
      <c r="T15" s="12"/>
      <c r="U15" s="12"/>
      <c r="V15" s="12"/>
      <c r="W15" s="12"/>
    </row>
    <row r="16" spans="1:23" ht="15.75" customHeight="1">
      <c r="A16" s="3" t="s">
        <v>160</v>
      </c>
      <c r="B16" s="16">
        <v>6020</v>
      </c>
      <c r="C16" s="16">
        <v>892</v>
      </c>
      <c r="D16" s="18">
        <f t="shared" si="0"/>
        <v>0.14817275747508304</v>
      </c>
      <c r="E16" s="16">
        <v>451</v>
      </c>
      <c r="F16" s="18">
        <f t="shared" si="1"/>
        <v>7.4916943521594684E-2</v>
      </c>
      <c r="G16" s="16">
        <v>3311</v>
      </c>
      <c r="H16" s="18">
        <f t="shared" si="2"/>
        <v>0.55000000000000004</v>
      </c>
      <c r="I16" s="16">
        <v>1319</v>
      </c>
      <c r="J16" s="18">
        <f t="shared" si="3"/>
        <v>0.21910299003322259</v>
      </c>
      <c r="K16" s="16">
        <v>38</v>
      </c>
      <c r="L16" s="18">
        <f t="shared" si="4"/>
        <v>6.3122923588039871E-3</v>
      </c>
      <c r="M16" s="16">
        <v>9</v>
      </c>
      <c r="N16" s="18">
        <f t="shared" si="5"/>
        <v>1.495016611295681E-3</v>
      </c>
      <c r="O16" s="8"/>
      <c r="P16" s="72"/>
      <c r="Q16" s="72"/>
      <c r="R16" s="88"/>
      <c r="S16" s="12"/>
      <c r="T16" s="12"/>
      <c r="U16" s="12"/>
      <c r="V16" s="12"/>
      <c r="W16" s="12"/>
    </row>
    <row r="17" spans="1:23" ht="15.75" customHeight="1">
      <c r="A17" s="3" t="s">
        <v>12</v>
      </c>
      <c r="B17" s="16">
        <v>11147</v>
      </c>
      <c r="C17" s="16">
        <v>1517</v>
      </c>
      <c r="D17" s="18">
        <f t="shared" si="0"/>
        <v>0.13609042791782541</v>
      </c>
      <c r="E17" s="16">
        <v>607</v>
      </c>
      <c r="F17" s="18">
        <f t="shared" si="1"/>
        <v>5.4454113214317756E-2</v>
      </c>
      <c r="G17" s="16">
        <v>3846</v>
      </c>
      <c r="H17" s="18">
        <f t="shared" si="2"/>
        <v>0.34502556741724233</v>
      </c>
      <c r="I17" s="16">
        <v>4413</v>
      </c>
      <c r="J17" s="18">
        <f t="shared" si="3"/>
        <v>0.39589127119404321</v>
      </c>
      <c r="K17" s="16">
        <v>659</v>
      </c>
      <c r="L17" s="18">
        <f t="shared" si="4"/>
        <v>5.9119045483089619E-2</v>
      </c>
      <c r="M17" s="16">
        <v>105</v>
      </c>
      <c r="N17" s="18">
        <f t="shared" si="5"/>
        <v>9.4195747734816537E-3</v>
      </c>
      <c r="O17" s="8"/>
      <c r="P17" s="72"/>
      <c r="Q17" s="72"/>
      <c r="R17" s="88"/>
      <c r="S17" s="12"/>
      <c r="T17" s="12"/>
      <c r="U17" s="12"/>
      <c r="V17" s="12"/>
      <c r="W17" s="12"/>
    </row>
    <row r="18" spans="1:23" ht="15.75" customHeight="1">
      <c r="A18" s="3" t="s">
        <v>13</v>
      </c>
      <c r="B18" s="16">
        <v>5034</v>
      </c>
      <c r="C18" s="16">
        <v>578</v>
      </c>
      <c r="D18" s="18">
        <f t="shared" si="0"/>
        <v>0.11481922924116011</v>
      </c>
      <c r="E18" s="16">
        <v>447</v>
      </c>
      <c r="F18" s="18">
        <f t="shared" si="1"/>
        <v>8.8796185935637664E-2</v>
      </c>
      <c r="G18" s="16">
        <v>3816</v>
      </c>
      <c r="H18" s="18">
        <f t="shared" si="2"/>
        <v>0.75804529201430271</v>
      </c>
      <c r="I18" s="16">
        <v>27</v>
      </c>
      <c r="J18" s="18">
        <f t="shared" si="3"/>
        <v>5.3635280095351611E-3</v>
      </c>
      <c r="K18" s="16">
        <v>157</v>
      </c>
      <c r="L18" s="18">
        <f t="shared" si="4"/>
        <v>3.118792212951927E-2</v>
      </c>
      <c r="M18" s="16">
        <v>9</v>
      </c>
      <c r="N18" s="18">
        <f t="shared" si="5"/>
        <v>1.7878426698450535E-3</v>
      </c>
      <c r="O18" s="8"/>
      <c r="P18" s="72"/>
      <c r="Q18" s="72"/>
      <c r="R18" s="88"/>
      <c r="S18" s="12"/>
      <c r="T18" s="12"/>
      <c r="U18" s="12"/>
      <c r="V18" s="12"/>
      <c r="W18" s="12"/>
    </row>
    <row r="19" spans="1:23" ht="15.75" customHeight="1">
      <c r="A19" s="3" t="s">
        <v>14</v>
      </c>
      <c r="B19" s="16">
        <v>3779</v>
      </c>
      <c r="C19" s="16">
        <v>583</v>
      </c>
      <c r="D19" s="18">
        <f t="shared" si="0"/>
        <v>0.1542736173590897</v>
      </c>
      <c r="E19" s="16">
        <v>417</v>
      </c>
      <c r="F19" s="18">
        <f t="shared" si="1"/>
        <v>0.11034665255358561</v>
      </c>
      <c r="G19" s="16">
        <v>2722</v>
      </c>
      <c r="H19" s="18">
        <f t="shared" si="2"/>
        <v>0.72029637470230223</v>
      </c>
      <c r="I19" s="16">
        <v>8</v>
      </c>
      <c r="J19" s="18">
        <f t="shared" si="3"/>
        <v>2.1169621593014024E-3</v>
      </c>
      <c r="K19" s="16">
        <v>42</v>
      </c>
      <c r="L19" s="18">
        <f t="shared" si="4"/>
        <v>1.1114051336332363E-2</v>
      </c>
      <c r="M19" s="16">
        <v>7</v>
      </c>
      <c r="N19" s="18">
        <f t="shared" si="5"/>
        <v>1.8523418893887271E-3</v>
      </c>
      <c r="O19" s="8"/>
      <c r="P19" s="72"/>
      <c r="Q19" s="72"/>
      <c r="R19" s="88"/>
      <c r="S19" s="12"/>
      <c r="T19" s="12"/>
      <c r="U19" s="12"/>
      <c r="V19" s="12"/>
      <c r="W19" s="12"/>
    </row>
    <row r="20" spans="1:23" ht="15.75" customHeight="1">
      <c r="A20" s="3" t="s">
        <v>161</v>
      </c>
      <c r="B20" s="16">
        <v>1959</v>
      </c>
      <c r="C20" s="16">
        <v>523</v>
      </c>
      <c r="D20" s="18">
        <f t="shared" si="0"/>
        <v>0.26697294538029609</v>
      </c>
      <c r="E20" s="16">
        <v>212</v>
      </c>
      <c r="F20" s="18">
        <f t="shared" si="1"/>
        <v>0.1082184788157223</v>
      </c>
      <c r="G20" s="16">
        <v>1197</v>
      </c>
      <c r="H20" s="18">
        <f t="shared" si="2"/>
        <v>0.61102603369065855</v>
      </c>
      <c r="I20" s="16">
        <v>18</v>
      </c>
      <c r="J20" s="18">
        <f t="shared" si="3"/>
        <v>9.1883614088820835E-3</v>
      </c>
      <c r="K20" s="16">
        <v>7</v>
      </c>
      <c r="L20" s="18">
        <f t="shared" si="4"/>
        <v>3.5732516590096988E-3</v>
      </c>
      <c r="M20" s="16">
        <v>2</v>
      </c>
      <c r="N20" s="18">
        <f t="shared" si="5"/>
        <v>1.0209290454313426E-3</v>
      </c>
      <c r="O20" s="8"/>
      <c r="P20" s="72"/>
      <c r="Q20" s="72"/>
      <c r="R20" s="88"/>
      <c r="S20" s="12"/>
      <c r="T20" s="12"/>
      <c r="U20" s="12"/>
      <c r="V20" s="12"/>
      <c r="W20" s="12"/>
    </row>
    <row r="21" spans="1:23" ht="15.75" customHeight="1">
      <c r="A21" s="3" t="s">
        <v>15</v>
      </c>
      <c r="B21" s="16">
        <v>2708</v>
      </c>
      <c r="C21" s="16">
        <v>515</v>
      </c>
      <c r="D21" s="18">
        <f t="shared" si="0"/>
        <v>0.19017725258493354</v>
      </c>
      <c r="E21" s="16">
        <v>134</v>
      </c>
      <c r="F21" s="18">
        <f t="shared" si="1"/>
        <v>4.9483013293943869E-2</v>
      </c>
      <c r="G21" s="16">
        <v>951</v>
      </c>
      <c r="H21" s="18">
        <f t="shared" si="2"/>
        <v>0.3511816838995569</v>
      </c>
      <c r="I21" s="16">
        <v>1013</v>
      </c>
      <c r="J21" s="18">
        <f t="shared" si="3"/>
        <v>0.37407680945347122</v>
      </c>
      <c r="K21" s="16">
        <v>83</v>
      </c>
      <c r="L21" s="18">
        <f t="shared" si="4"/>
        <v>3.0649926144756277E-2</v>
      </c>
      <c r="M21" s="16">
        <v>12</v>
      </c>
      <c r="N21" s="18">
        <f t="shared" si="5"/>
        <v>4.4313146233382573E-3</v>
      </c>
      <c r="O21" s="8"/>
      <c r="P21" s="72"/>
      <c r="Q21" s="72"/>
      <c r="R21" s="88"/>
      <c r="S21" s="12"/>
      <c r="T21" s="12"/>
      <c r="U21" s="12"/>
      <c r="V21" s="12"/>
      <c r="W21" s="12"/>
    </row>
    <row r="22" spans="1:23" ht="15.75" customHeight="1">
      <c r="A22" s="3" t="s">
        <v>16</v>
      </c>
      <c r="B22" s="16">
        <v>5846</v>
      </c>
      <c r="C22" s="16">
        <v>675</v>
      </c>
      <c r="D22" s="18">
        <f t="shared" si="0"/>
        <v>0.11546356483065344</v>
      </c>
      <c r="E22" s="16">
        <v>424</v>
      </c>
      <c r="F22" s="18">
        <f t="shared" si="1"/>
        <v>7.252822442695861E-2</v>
      </c>
      <c r="G22" s="16">
        <v>1792</v>
      </c>
      <c r="H22" s="18">
        <f t="shared" si="2"/>
        <v>0.30653438248374959</v>
      </c>
      <c r="I22" s="16">
        <v>2755</v>
      </c>
      <c r="J22" s="18">
        <f t="shared" si="3"/>
        <v>0.4712624016421485</v>
      </c>
      <c r="K22" s="16">
        <v>171</v>
      </c>
      <c r="L22" s="18">
        <f t="shared" si="4"/>
        <v>2.9250769757098873E-2</v>
      </c>
      <c r="M22" s="16">
        <v>29</v>
      </c>
      <c r="N22" s="18">
        <f t="shared" si="5"/>
        <v>4.9606568593910366E-3</v>
      </c>
      <c r="O22" s="8"/>
      <c r="P22" s="72"/>
      <c r="Q22" s="72"/>
      <c r="R22" s="88"/>
      <c r="S22" s="12"/>
      <c r="T22" s="12"/>
      <c r="U22" s="12"/>
      <c r="V22" s="12"/>
      <c r="W22" s="12"/>
    </row>
    <row r="23" spans="1:23" ht="15.75" customHeight="1">
      <c r="A23" s="3" t="s">
        <v>17</v>
      </c>
      <c r="B23" s="16">
        <v>2772</v>
      </c>
      <c r="C23" s="16">
        <v>734</v>
      </c>
      <c r="D23" s="18">
        <f t="shared" si="0"/>
        <v>0.2647907647907648</v>
      </c>
      <c r="E23" s="16">
        <v>308</v>
      </c>
      <c r="F23" s="18">
        <f t="shared" si="1"/>
        <v>0.1111111111111111</v>
      </c>
      <c r="G23" s="16">
        <v>1717</v>
      </c>
      <c r="H23" s="18">
        <f t="shared" si="2"/>
        <v>0.61940836940836941</v>
      </c>
      <c r="I23" s="16">
        <v>4</v>
      </c>
      <c r="J23" s="18">
        <f t="shared" si="3"/>
        <v>1.443001443001443E-3</v>
      </c>
      <c r="K23" s="16">
        <v>9</v>
      </c>
      <c r="L23" s="18">
        <f t="shared" si="4"/>
        <v>3.246753246753247E-3</v>
      </c>
      <c r="M23" s="16">
        <v>0</v>
      </c>
      <c r="N23" s="18">
        <f t="shared" si="5"/>
        <v>0</v>
      </c>
      <c r="O23" s="8"/>
      <c r="P23" s="72"/>
      <c r="Q23" s="72"/>
      <c r="R23" s="88"/>
      <c r="S23" s="12"/>
      <c r="T23" s="12"/>
      <c r="U23" s="12"/>
      <c r="V23" s="12"/>
      <c r="W23" s="12"/>
    </row>
    <row r="24" spans="1:23" ht="15.75" customHeight="1">
      <c r="A24" s="3" t="s">
        <v>18</v>
      </c>
      <c r="B24" s="16">
        <v>2235</v>
      </c>
      <c r="C24" s="16">
        <v>385</v>
      </c>
      <c r="D24" s="18">
        <f t="shared" si="0"/>
        <v>0.17225950782997762</v>
      </c>
      <c r="E24" s="16">
        <v>163</v>
      </c>
      <c r="F24" s="18">
        <f t="shared" si="1"/>
        <v>7.2930648769574946E-2</v>
      </c>
      <c r="G24" s="16">
        <v>1297</v>
      </c>
      <c r="H24" s="18">
        <f t="shared" si="2"/>
        <v>0.58031319910514545</v>
      </c>
      <c r="I24" s="16">
        <v>358</v>
      </c>
      <c r="J24" s="18">
        <f t="shared" si="3"/>
        <v>0.16017897091722594</v>
      </c>
      <c r="K24" s="16">
        <v>31</v>
      </c>
      <c r="L24" s="18">
        <f t="shared" si="4"/>
        <v>1.3870246085011185E-2</v>
      </c>
      <c r="M24" s="16">
        <v>1</v>
      </c>
      <c r="N24" s="18">
        <f t="shared" si="5"/>
        <v>4.4742729306487697E-4</v>
      </c>
      <c r="O24" s="8"/>
      <c r="P24" s="72"/>
      <c r="Q24" s="72"/>
      <c r="R24" s="88"/>
      <c r="S24" s="12"/>
      <c r="T24" s="12"/>
      <c r="U24" s="12"/>
      <c r="V24" s="12"/>
      <c r="W24" s="12"/>
    </row>
    <row r="25" spans="1:23" ht="15.75" customHeight="1">
      <c r="A25" s="3" t="s">
        <v>155</v>
      </c>
      <c r="B25" s="16">
        <v>6527</v>
      </c>
      <c r="C25" s="16">
        <v>784</v>
      </c>
      <c r="D25" s="18">
        <f t="shared" si="0"/>
        <v>0.1201164394055462</v>
      </c>
      <c r="E25" s="16">
        <v>679</v>
      </c>
      <c r="F25" s="18">
        <f t="shared" si="1"/>
        <v>0.10402941627087482</v>
      </c>
      <c r="G25" s="16">
        <v>4072</v>
      </c>
      <c r="H25" s="18">
        <f t="shared" si="2"/>
        <v>0.62387007813696949</v>
      </c>
      <c r="I25" s="16">
        <v>901</v>
      </c>
      <c r="J25" s="18">
        <f t="shared" si="3"/>
        <v>0.13804197946989427</v>
      </c>
      <c r="K25" s="16">
        <v>83</v>
      </c>
      <c r="L25" s="18">
        <f t="shared" si="4"/>
        <v>1.2716408763597364E-2</v>
      </c>
      <c r="M25" s="16">
        <v>8</v>
      </c>
      <c r="N25" s="18">
        <f t="shared" si="5"/>
        <v>1.2256779531178183E-3</v>
      </c>
      <c r="O25" s="8"/>
      <c r="P25" s="72"/>
      <c r="Q25" s="72"/>
      <c r="R25" s="88"/>
      <c r="S25" s="12"/>
      <c r="T25" s="12"/>
      <c r="U25" s="12"/>
      <c r="V25" s="12"/>
      <c r="W25" s="12"/>
    </row>
    <row r="26" spans="1:23" ht="15.75" customHeight="1">
      <c r="A26" s="3" t="s">
        <v>170</v>
      </c>
      <c r="B26" s="16">
        <v>4916</v>
      </c>
      <c r="C26" s="16">
        <v>1356</v>
      </c>
      <c r="D26" s="18">
        <f t="shared" si="0"/>
        <v>0.27583401139137509</v>
      </c>
      <c r="E26" s="16">
        <v>219</v>
      </c>
      <c r="F26" s="18">
        <f t="shared" si="1"/>
        <v>4.4548413344182261E-2</v>
      </c>
      <c r="G26" s="16">
        <v>1885</v>
      </c>
      <c r="H26" s="18">
        <f t="shared" si="2"/>
        <v>0.38344182262001625</v>
      </c>
      <c r="I26" s="16">
        <v>1424</v>
      </c>
      <c r="J26" s="18">
        <f t="shared" si="3"/>
        <v>0.28966639544344996</v>
      </c>
      <c r="K26" s="16">
        <v>26</v>
      </c>
      <c r="L26" s="18">
        <f t="shared" si="4"/>
        <v>5.2888527257933275E-3</v>
      </c>
      <c r="M26" s="16">
        <v>6</v>
      </c>
      <c r="N26" s="18">
        <f t="shared" si="5"/>
        <v>1.2205044751830757E-3</v>
      </c>
      <c r="O26" s="8"/>
      <c r="P26" s="72"/>
      <c r="Q26" s="72"/>
      <c r="R26" s="88"/>
      <c r="S26" s="12"/>
      <c r="T26" s="12"/>
      <c r="U26" s="12"/>
      <c r="V26" s="12"/>
      <c r="W26" s="12"/>
    </row>
    <row r="27" spans="1:23" ht="15.75" customHeight="1">
      <c r="A27" s="3" t="s">
        <v>19</v>
      </c>
      <c r="B27" s="16">
        <v>9525</v>
      </c>
      <c r="C27" s="16">
        <v>1622</v>
      </c>
      <c r="D27" s="18">
        <f t="shared" si="0"/>
        <v>0.17028871391076114</v>
      </c>
      <c r="E27" s="16">
        <v>765</v>
      </c>
      <c r="F27" s="18">
        <f t="shared" si="1"/>
        <v>8.0314960629921259E-2</v>
      </c>
      <c r="G27" s="16">
        <v>5912</v>
      </c>
      <c r="H27" s="18">
        <f t="shared" si="2"/>
        <v>0.62068241469816277</v>
      </c>
      <c r="I27" s="16">
        <v>1033</v>
      </c>
      <c r="J27" s="18">
        <f t="shared" si="3"/>
        <v>0.1084514435695538</v>
      </c>
      <c r="K27" s="16">
        <v>170</v>
      </c>
      <c r="L27" s="18">
        <f t="shared" si="4"/>
        <v>1.7847769028871391E-2</v>
      </c>
      <c r="M27" s="16">
        <v>23</v>
      </c>
      <c r="N27" s="18">
        <f t="shared" si="5"/>
        <v>2.4146981627296586E-3</v>
      </c>
      <c r="O27" s="8"/>
      <c r="P27" s="72"/>
      <c r="Q27" s="72"/>
      <c r="R27" s="88"/>
      <c r="S27" s="12"/>
      <c r="T27" s="12"/>
      <c r="U27" s="12"/>
      <c r="V27" s="12"/>
      <c r="W27" s="12"/>
    </row>
    <row r="28" spans="1:23" ht="15.75" customHeight="1" thickBot="1">
      <c r="A28" s="3" t="s">
        <v>156</v>
      </c>
      <c r="B28" s="16">
        <v>5675</v>
      </c>
      <c r="C28" s="16">
        <v>1940</v>
      </c>
      <c r="D28" s="18">
        <f t="shared" si="0"/>
        <v>0.34185022026431716</v>
      </c>
      <c r="E28" s="16">
        <v>462</v>
      </c>
      <c r="F28" s="18">
        <f t="shared" si="1"/>
        <v>8.1409691629955941E-2</v>
      </c>
      <c r="G28" s="16">
        <v>1753</v>
      </c>
      <c r="H28" s="18">
        <f t="shared" si="2"/>
        <v>0.30889867841409691</v>
      </c>
      <c r="I28" s="16">
        <v>1432</v>
      </c>
      <c r="J28" s="18">
        <f t="shared" si="3"/>
        <v>0.25233480176211454</v>
      </c>
      <c r="K28" s="16">
        <v>73</v>
      </c>
      <c r="L28" s="18">
        <f t="shared" si="4"/>
        <v>1.2863436123348018E-2</v>
      </c>
      <c r="M28" s="16">
        <v>15</v>
      </c>
      <c r="N28" s="18">
        <f t="shared" si="5"/>
        <v>2.6431718061674008E-3</v>
      </c>
      <c r="O28" s="8"/>
      <c r="P28" s="72"/>
      <c r="Q28" s="72"/>
      <c r="R28" s="88"/>
      <c r="S28" s="12"/>
      <c r="T28" s="12"/>
      <c r="U28" s="12"/>
      <c r="V28" s="12"/>
      <c r="W28" s="12"/>
    </row>
    <row r="29" spans="1:23" ht="15.75" customHeight="1" thickBot="1">
      <c r="A29" s="91" t="s">
        <v>48</v>
      </c>
      <c r="B29" s="2">
        <f>SUM(B7:B28)</f>
        <v>133080</v>
      </c>
      <c r="C29" s="27">
        <f>SUM(C7:C28)</f>
        <v>21867</v>
      </c>
      <c r="D29" s="15">
        <f t="shared" si="0"/>
        <v>0.16431469792605952</v>
      </c>
      <c r="E29" s="27">
        <f>SUM(E7:E28)</f>
        <v>11147</v>
      </c>
      <c r="F29" s="15">
        <f t="shared" si="1"/>
        <v>8.3761647129546132E-2</v>
      </c>
      <c r="G29" s="27">
        <f>SUM(G7:G28)</f>
        <v>65766</v>
      </c>
      <c r="H29" s="15">
        <f t="shared" si="2"/>
        <v>0.4941839495040577</v>
      </c>
      <c r="I29" s="2">
        <f>SUM(I7:I28)</f>
        <v>31069</v>
      </c>
      <c r="J29" s="15">
        <f t="shared" si="3"/>
        <v>0.23346107604448452</v>
      </c>
      <c r="K29" s="2">
        <f>SUM(K7:K28)</f>
        <v>2831</v>
      </c>
      <c r="L29" s="15">
        <f t="shared" si="4"/>
        <v>2.1272918545235948E-2</v>
      </c>
      <c r="M29" s="27">
        <f>SUM(M7:M28)</f>
        <v>400</v>
      </c>
      <c r="N29" s="15">
        <f t="shared" si="5"/>
        <v>3.0057108506161708E-3</v>
      </c>
      <c r="O29" s="8"/>
      <c r="P29" s="72"/>
      <c r="Q29" s="72"/>
      <c r="R29" s="88"/>
      <c r="S29" s="12"/>
      <c r="T29" s="12"/>
      <c r="U29" s="12"/>
      <c r="V29" s="12"/>
      <c r="W29" s="12"/>
    </row>
    <row r="30" spans="1:23" ht="15.75" customHeight="1" thickBot="1">
      <c r="A30" s="208" t="s">
        <v>49</v>
      </c>
      <c r="B30" s="19">
        <v>1550</v>
      </c>
      <c r="C30" s="19">
        <v>0</v>
      </c>
      <c r="D30" s="22">
        <f t="shared" si="0"/>
        <v>0</v>
      </c>
      <c r="E30" s="19">
        <v>3</v>
      </c>
      <c r="F30" s="22">
        <f t="shared" si="1"/>
        <v>1.9354838709677419E-3</v>
      </c>
      <c r="G30" s="19">
        <v>1420</v>
      </c>
      <c r="H30" s="22">
        <f t="shared" si="2"/>
        <v>0.91612903225806452</v>
      </c>
      <c r="I30" s="19">
        <v>116</v>
      </c>
      <c r="J30" s="22">
        <f t="shared" si="3"/>
        <v>7.483870967741936E-2</v>
      </c>
      <c r="K30" s="19">
        <v>11</v>
      </c>
      <c r="L30" s="22">
        <f t="shared" si="4"/>
        <v>7.0967741935483875E-3</v>
      </c>
      <c r="M30" s="14">
        <v>0</v>
      </c>
      <c r="N30" s="22">
        <f t="shared" si="5"/>
        <v>0</v>
      </c>
      <c r="O30" s="8"/>
      <c r="P30" s="72"/>
      <c r="Q30" s="72"/>
      <c r="R30" s="88"/>
      <c r="S30" s="12"/>
      <c r="T30" s="12"/>
      <c r="U30" s="12"/>
      <c r="V30" s="12"/>
      <c r="W30" s="12"/>
    </row>
    <row r="31" spans="1:23" ht="15.75" customHeight="1" thickBot="1">
      <c r="A31" s="34" t="s">
        <v>50</v>
      </c>
      <c r="B31" s="2">
        <f>SUM(B30:B30)</f>
        <v>1550</v>
      </c>
      <c r="C31" s="27">
        <f>SUM(C30:C30)</f>
        <v>0</v>
      </c>
      <c r="D31" s="15">
        <f t="shared" si="0"/>
        <v>0</v>
      </c>
      <c r="E31" s="27">
        <f>SUM(E30:E30)</f>
        <v>3</v>
      </c>
      <c r="F31" s="15">
        <f t="shared" si="1"/>
        <v>1.9354838709677419E-3</v>
      </c>
      <c r="G31" s="27">
        <f>SUM(G30:G30)</f>
        <v>1420</v>
      </c>
      <c r="H31" s="15">
        <f t="shared" si="2"/>
        <v>0.91612903225806452</v>
      </c>
      <c r="I31" s="2">
        <f>SUM(I30:I30)</f>
        <v>116</v>
      </c>
      <c r="J31" s="15">
        <f t="shared" si="3"/>
        <v>7.483870967741936E-2</v>
      </c>
      <c r="K31" s="2">
        <f>SUM(K30:K30)</f>
        <v>11</v>
      </c>
      <c r="L31" s="15">
        <f t="shared" si="4"/>
        <v>7.0967741935483875E-3</v>
      </c>
      <c r="M31" s="27">
        <f>SUM(M30:M30)</f>
        <v>0</v>
      </c>
      <c r="N31" s="15">
        <f t="shared" si="5"/>
        <v>0</v>
      </c>
      <c r="O31" s="8"/>
      <c r="P31" s="72"/>
      <c r="Q31" s="72"/>
      <c r="R31" s="88"/>
      <c r="S31" s="12"/>
      <c r="T31" s="12"/>
      <c r="U31" s="12"/>
      <c r="V31" s="12"/>
      <c r="W31" s="12"/>
    </row>
    <row r="32" spans="1:23" ht="15.75" customHeight="1" thickBot="1">
      <c r="A32" s="34" t="s">
        <v>20</v>
      </c>
      <c r="B32" s="27">
        <f>B29+B31</f>
        <v>134630</v>
      </c>
      <c r="C32" s="27">
        <f>C29+C31</f>
        <v>21867</v>
      </c>
      <c r="D32" s="15">
        <f t="shared" si="0"/>
        <v>0.16242293693827528</v>
      </c>
      <c r="E32" s="27">
        <f>E29+E31</f>
        <v>11150</v>
      </c>
      <c r="F32" s="15">
        <f t="shared" si="1"/>
        <v>8.2819579588501821E-2</v>
      </c>
      <c r="G32" s="27">
        <f>G29+G31</f>
        <v>67186</v>
      </c>
      <c r="H32" s="15">
        <f t="shared" si="2"/>
        <v>0.49904181831686845</v>
      </c>
      <c r="I32" s="27">
        <f>I29+I31</f>
        <v>31185</v>
      </c>
      <c r="J32" s="15">
        <f t="shared" si="3"/>
        <v>0.23163485107331205</v>
      </c>
      <c r="K32" s="27">
        <f>K29+K31</f>
        <v>2842</v>
      </c>
      <c r="L32" s="15">
        <f t="shared" si="4"/>
        <v>2.1109708088836068E-2</v>
      </c>
      <c r="M32" s="27">
        <f>M29+M31</f>
        <v>400</v>
      </c>
      <c r="N32" s="15">
        <f t="shared" si="5"/>
        <v>2.9711059942063435E-3</v>
      </c>
      <c r="O32" s="8"/>
      <c r="P32" s="72"/>
      <c r="Q32" s="72"/>
      <c r="R32" s="88"/>
      <c r="S32" s="12"/>
      <c r="T32" s="12"/>
      <c r="U32" s="12"/>
      <c r="V32" s="12"/>
      <c r="W32" s="12"/>
    </row>
    <row r="33" spans="2:23">
      <c r="C33" s="8"/>
      <c r="D33" s="12"/>
      <c r="P33" s="72"/>
      <c r="Q33" s="72"/>
      <c r="R33" s="88"/>
      <c r="S33" s="12"/>
      <c r="T33" s="12"/>
      <c r="U33" s="12"/>
      <c r="V33" s="12"/>
      <c r="W33" s="12"/>
    </row>
    <row r="34" spans="2:23">
      <c r="B34" s="8"/>
      <c r="D34" s="8"/>
      <c r="R34" s="12"/>
      <c r="S34" s="12"/>
      <c r="T34" s="12"/>
      <c r="U34" s="12"/>
      <c r="V34" s="12"/>
      <c r="W34" s="12"/>
    </row>
    <row r="35" spans="2:23">
      <c r="B35" s="8"/>
      <c r="R35" s="12"/>
      <c r="S35" s="12"/>
      <c r="T35" s="12"/>
      <c r="U35" s="12"/>
      <c r="V35" s="12"/>
      <c r="W35" s="12"/>
    </row>
    <row r="36" spans="2:23">
      <c r="R36" s="12"/>
      <c r="S36" s="12"/>
      <c r="T36" s="12"/>
      <c r="U36" s="12"/>
      <c r="V36" s="12"/>
      <c r="W36" s="12"/>
    </row>
    <row r="37" spans="2:23">
      <c r="D37" s="6"/>
      <c r="E37" s="5"/>
      <c r="R37" s="12"/>
      <c r="S37" s="12"/>
      <c r="T37" s="12"/>
      <c r="U37" s="12"/>
      <c r="V37" s="12"/>
      <c r="W37" s="12"/>
    </row>
    <row r="38" spans="2:23">
      <c r="R38" s="12"/>
      <c r="S38" s="12"/>
      <c r="T38" s="12"/>
      <c r="U38" s="12"/>
      <c r="V38" s="12"/>
      <c r="W38" s="12"/>
    </row>
  </sheetData>
  <mergeCells count="11">
    <mergeCell ref="K5:L5"/>
    <mergeCell ref="A2:N2"/>
    <mergeCell ref="A3:N3"/>
    <mergeCell ref="A4:N4"/>
    <mergeCell ref="M5:N5"/>
    <mergeCell ref="I5:J5"/>
    <mergeCell ref="B5:B6"/>
    <mergeCell ref="A5:A6"/>
    <mergeCell ref="C5:D5"/>
    <mergeCell ref="E5:F5"/>
    <mergeCell ref="G5:H5"/>
  </mergeCells>
  <printOptions horizontalCentered="1"/>
  <pageMargins left="0.75" right="0.75" top="0.5" bottom="0.5" header="0.25" footer="0.25"/>
  <pageSetup orientation="landscape" r:id="rId1"/>
  <headerFooter alignWithMargins="0">
    <oddFooter>&amp;LPage 7&amp;R&amp;F/&amp;A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heetViews>
  <sheetFormatPr defaultRowHeight="12.75"/>
  <cols>
    <col min="1" max="1" width="19.5703125" customWidth="1"/>
    <col min="2" max="5" width="8.7109375" customWidth="1"/>
    <col min="6" max="6" width="11.42578125" customWidth="1"/>
    <col min="7" max="7" width="14.140625" style="8" customWidth="1"/>
  </cols>
  <sheetData>
    <row r="1" spans="1:10">
      <c r="A1" s="171" t="s">
        <v>186</v>
      </c>
      <c r="B1" s="90"/>
      <c r="C1" s="90"/>
      <c r="D1" s="90"/>
      <c r="E1" s="75"/>
      <c r="F1" s="75"/>
      <c r="G1" s="75"/>
    </row>
    <row r="2" spans="1:10">
      <c r="A2" s="225" t="s">
        <v>111</v>
      </c>
      <c r="B2" s="225"/>
      <c r="C2" s="225"/>
      <c r="D2" s="225"/>
      <c r="E2" s="225"/>
      <c r="F2" s="225"/>
      <c r="G2" s="225"/>
      <c r="H2" s="1"/>
    </row>
    <row r="3" spans="1:10" ht="15">
      <c r="A3" s="226" t="s">
        <v>34</v>
      </c>
      <c r="B3" s="226"/>
      <c r="C3" s="226"/>
      <c r="D3" s="226"/>
      <c r="E3" s="226"/>
      <c r="F3" s="226"/>
      <c r="G3" s="226"/>
      <c r="H3" s="1"/>
    </row>
    <row r="4" spans="1:10" ht="15">
      <c r="A4" s="226" t="s">
        <v>173</v>
      </c>
      <c r="B4" s="227"/>
      <c r="C4" s="227"/>
      <c r="D4" s="227"/>
      <c r="E4" s="227"/>
      <c r="F4" s="227"/>
      <c r="G4" s="227"/>
      <c r="H4" s="1"/>
    </row>
    <row r="5" spans="1:10" ht="45.75" customHeight="1" thickBot="1">
      <c r="A5" s="94" t="s">
        <v>76</v>
      </c>
      <c r="B5" s="38" t="s">
        <v>35</v>
      </c>
      <c r="C5" s="38" t="s">
        <v>36</v>
      </c>
      <c r="D5" s="70" t="s">
        <v>37</v>
      </c>
      <c r="E5" s="40" t="s">
        <v>38</v>
      </c>
      <c r="F5" s="40" t="s">
        <v>88</v>
      </c>
      <c r="G5" s="58" t="s">
        <v>89</v>
      </c>
    </row>
    <row r="6" spans="1:10" ht="15.75" customHeight="1" thickTop="1">
      <c r="A6" s="3" t="s">
        <v>5</v>
      </c>
      <c r="B6" s="19">
        <v>649</v>
      </c>
      <c r="C6" s="19">
        <v>1486</v>
      </c>
      <c r="D6" s="19">
        <v>0</v>
      </c>
      <c r="E6" s="19">
        <v>1318</v>
      </c>
      <c r="F6" s="19">
        <v>3453</v>
      </c>
      <c r="G6" s="19">
        <v>2113</v>
      </c>
      <c r="I6" s="8"/>
      <c r="J6" s="8"/>
    </row>
    <row r="7" spans="1:10" ht="15.75" customHeight="1">
      <c r="A7" s="3" t="s">
        <v>6</v>
      </c>
      <c r="B7" s="16">
        <v>1527</v>
      </c>
      <c r="C7" s="16">
        <v>1485</v>
      </c>
      <c r="D7" s="16">
        <v>642</v>
      </c>
      <c r="E7" s="16">
        <v>1824</v>
      </c>
      <c r="F7" s="16">
        <v>5478</v>
      </c>
      <c r="G7" s="16">
        <v>3330</v>
      </c>
      <c r="I7" s="8"/>
      <c r="J7" s="8"/>
    </row>
    <row r="8" spans="1:10" ht="15.75" customHeight="1">
      <c r="A8" s="3" t="s">
        <v>7</v>
      </c>
      <c r="B8" s="16">
        <v>1103</v>
      </c>
      <c r="C8" s="16">
        <v>1652</v>
      </c>
      <c r="D8" s="16">
        <v>0</v>
      </c>
      <c r="E8" s="16">
        <v>1820</v>
      </c>
      <c r="F8" s="16">
        <v>4575</v>
      </c>
      <c r="G8" s="16">
        <v>2945</v>
      </c>
      <c r="I8" s="8"/>
      <c r="J8" s="8"/>
    </row>
    <row r="9" spans="1:10" ht="15.75" customHeight="1">
      <c r="A9" s="3" t="s">
        <v>8</v>
      </c>
      <c r="B9" s="16">
        <v>2320</v>
      </c>
      <c r="C9" s="16">
        <v>2369</v>
      </c>
      <c r="D9" s="16">
        <v>2203</v>
      </c>
      <c r="E9" s="16">
        <v>1990</v>
      </c>
      <c r="F9" s="16">
        <v>8882</v>
      </c>
      <c r="G9" s="16">
        <v>4376</v>
      </c>
      <c r="I9" s="8"/>
      <c r="J9" s="8"/>
    </row>
    <row r="10" spans="1:10" ht="15.75" customHeight="1">
      <c r="A10" s="3" t="s">
        <v>9</v>
      </c>
      <c r="B10" s="16">
        <v>3329</v>
      </c>
      <c r="C10" s="16">
        <v>3350</v>
      </c>
      <c r="D10" s="16">
        <v>1069</v>
      </c>
      <c r="E10" s="16">
        <v>3396</v>
      </c>
      <c r="F10" s="16">
        <v>11144</v>
      </c>
      <c r="G10" s="16">
        <v>6063</v>
      </c>
      <c r="I10" s="8"/>
      <c r="J10" s="8"/>
    </row>
    <row r="11" spans="1:10" ht="15.75" customHeight="1">
      <c r="A11" s="3" t="s">
        <v>10</v>
      </c>
      <c r="B11" s="16">
        <v>4813</v>
      </c>
      <c r="C11" s="16">
        <v>4393</v>
      </c>
      <c r="D11" s="16">
        <v>2871</v>
      </c>
      <c r="E11" s="16">
        <v>7161</v>
      </c>
      <c r="F11" s="16">
        <v>19238</v>
      </c>
      <c r="G11" s="16">
        <v>10390</v>
      </c>
      <c r="I11" s="8"/>
      <c r="J11" s="8"/>
    </row>
    <row r="12" spans="1:10" ht="15.75" customHeight="1">
      <c r="A12" s="3" t="s">
        <v>167</v>
      </c>
      <c r="B12" s="16">
        <v>1332</v>
      </c>
      <c r="C12" s="16">
        <v>1089</v>
      </c>
      <c r="D12" s="16">
        <v>1171</v>
      </c>
      <c r="E12" s="16">
        <v>931</v>
      </c>
      <c r="F12" s="16">
        <v>4523</v>
      </c>
      <c r="G12" s="16">
        <v>2823</v>
      </c>
      <c r="I12" s="8"/>
      <c r="J12" s="8"/>
    </row>
    <row r="13" spans="1:10" ht="15.75" customHeight="1">
      <c r="A13" s="3" t="s">
        <v>11</v>
      </c>
      <c r="B13" s="16">
        <v>1719</v>
      </c>
      <c r="C13" s="16">
        <v>1139</v>
      </c>
      <c r="D13" s="16">
        <v>115</v>
      </c>
      <c r="E13" s="16">
        <v>1244</v>
      </c>
      <c r="F13" s="16">
        <v>4217</v>
      </c>
      <c r="G13" s="16">
        <v>2539</v>
      </c>
      <c r="I13" s="8"/>
      <c r="J13" s="8"/>
    </row>
    <row r="14" spans="1:10" ht="15.75" customHeight="1">
      <c r="A14" s="3" t="s">
        <v>149</v>
      </c>
      <c r="B14" s="16">
        <v>2708</v>
      </c>
      <c r="C14" s="16">
        <v>2328</v>
      </c>
      <c r="D14" s="16">
        <v>0</v>
      </c>
      <c r="E14" s="16">
        <v>2438</v>
      </c>
      <c r="F14" s="16">
        <v>7474</v>
      </c>
      <c r="G14" s="16">
        <v>4543</v>
      </c>
      <c r="I14" s="8"/>
      <c r="J14" s="8"/>
    </row>
    <row r="15" spans="1:10" ht="15.75" customHeight="1">
      <c r="A15" s="3" t="s">
        <v>160</v>
      </c>
      <c r="B15" s="16">
        <v>2677</v>
      </c>
      <c r="C15" s="16">
        <v>2046</v>
      </c>
      <c r="D15" s="16">
        <v>49</v>
      </c>
      <c r="E15" s="16">
        <v>1262</v>
      </c>
      <c r="F15" s="16">
        <v>6034</v>
      </c>
      <c r="G15" s="16">
        <v>3732</v>
      </c>
      <c r="I15" s="8"/>
      <c r="J15" s="8"/>
    </row>
    <row r="16" spans="1:10" ht="15.75" customHeight="1">
      <c r="A16" s="3" t="s">
        <v>12</v>
      </c>
      <c r="B16" s="16">
        <v>4247</v>
      </c>
      <c r="C16" s="16">
        <v>2861</v>
      </c>
      <c r="D16" s="16">
        <v>2909</v>
      </c>
      <c r="E16" s="16">
        <v>3573</v>
      </c>
      <c r="F16" s="16">
        <v>13590</v>
      </c>
      <c r="G16" s="16">
        <v>7510</v>
      </c>
      <c r="I16" s="8"/>
      <c r="J16" s="8"/>
    </row>
    <row r="17" spans="1:10" ht="15.75" customHeight="1">
      <c r="A17" s="3" t="s">
        <v>13</v>
      </c>
      <c r="B17" s="16">
        <v>1748</v>
      </c>
      <c r="C17" s="16">
        <v>1551</v>
      </c>
      <c r="D17" s="16">
        <v>139</v>
      </c>
      <c r="E17" s="16">
        <v>1658</v>
      </c>
      <c r="F17" s="16">
        <v>5096</v>
      </c>
      <c r="G17" s="16">
        <v>2852</v>
      </c>
      <c r="I17" s="8"/>
      <c r="J17" s="8"/>
    </row>
    <row r="18" spans="1:10" ht="15.75" customHeight="1">
      <c r="A18" s="3" t="s">
        <v>14</v>
      </c>
      <c r="B18" s="16">
        <v>1474</v>
      </c>
      <c r="C18" s="16">
        <v>511</v>
      </c>
      <c r="D18" s="16">
        <v>94</v>
      </c>
      <c r="E18" s="16">
        <v>1033</v>
      </c>
      <c r="F18" s="16">
        <v>3112</v>
      </c>
      <c r="G18" s="16">
        <v>2100</v>
      </c>
      <c r="I18" s="8"/>
      <c r="J18" s="8"/>
    </row>
    <row r="19" spans="1:10" ht="15.75" customHeight="1">
      <c r="A19" s="3" t="s">
        <v>161</v>
      </c>
      <c r="B19" s="16">
        <v>533</v>
      </c>
      <c r="C19" s="16">
        <v>449</v>
      </c>
      <c r="D19" s="16">
        <v>73</v>
      </c>
      <c r="E19" s="16">
        <v>433</v>
      </c>
      <c r="F19" s="16">
        <v>1488</v>
      </c>
      <c r="G19" s="16">
        <v>905</v>
      </c>
      <c r="I19" s="8"/>
      <c r="J19" s="8"/>
    </row>
    <row r="20" spans="1:10" ht="15.75" customHeight="1">
      <c r="A20" s="3" t="s">
        <v>15</v>
      </c>
      <c r="B20" s="16">
        <v>803</v>
      </c>
      <c r="C20" s="16">
        <v>783</v>
      </c>
      <c r="D20" s="16">
        <v>683</v>
      </c>
      <c r="E20" s="16">
        <v>529</v>
      </c>
      <c r="F20" s="16">
        <v>2798</v>
      </c>
      <c r="G20" s="16">
        <v>1517</v>
      </c>
      <c r="I20" s="8"/>
      <c r="J20" s="8"/>
    </row>
    <row r="21" spans="1:10" ht="15.75" customHeight="1">
      <c r="A21" s="3" t="s">
        <v>16</v>
      </c>
      <c r="B21" s="16">
        <v>2185</v>
      </c>
      <c r="C21" s="16">
        <v>1719</v>
      </c>
      <c r="D21" s="16">
        <v>584</v>
      </c>
      <c r="E21" s="16">
        <v>1453</v>
      </c>
      <c r="F21" s="16">
        <v>5941</v>
      </c>
      <c r="G21" s="16">
        <v>3452</v>
      </c>
      <c r="I21" s="8"/>
      <c r="J21" s="8"/>
    </row>
    <row r="22" spans="1:10" ht="15.75" customHeight="1">
      <c r="A22" s="3" t="s">
        <v>17</v>
      </c>
      <c r="B22" s="16">
        <v>850</v>
      </c>
      <c r="C22" s="16">
        <v>712</v>
      </c>
      <c r="D22" s="16">
        <v>0</v>
      </c>
      <c r="E22" s="16">
        <v>694</v>
      </c>
      <c r="F22" s="16">
        <v>2256</v>
      </c>
      <c r="G22" s="16">
        <v>1297</v>
      </c>
      <c r="I22" s="8"/>
      <c r="J22" s="8"/>
    </row>
    <row r="23" spans="1:10" ht="15.75" customHeight="1">
      <c r="A23" s="3" t="s">
        <v>18</v>
      </c>
      <c r="B23" s="16">
        <v>831</v>
      </c>
      <c r="C23" s="16">
        <v>653</v>
      </c>
      <c r="D23" s="16">
        <v>280</v>
      </c>
      <c r="E23" s="16">
        <v>715</v>
      </c>
      <c r="F23" s="16">
        <v>2479</v>
      </c>
      <c r="G23" s="16">
        <v>1352</v>
      </c>
      <c r="I23" s="8"/>
      <c r="J23" s="8"/>
    </row>
    <row r="24" spans="1:10" ht="15.75" customHeight="1">
      <c r="A24" s="3" t="s">
        <v>155</v>
      </c>
      <c r="B24" s="16">
        <v>2089</v>
      </c>
      <c r="C24" s="16">
        <v>1574</v>
      </c>
      <c r="D24" s="16">
        <v>1347</v>
      </c>
      <c r="E24" s="16">
        <v>1556</v>
      </c>
      <c r="F24" s="16">
        <v>6566</v>
      </c>
      <c r="G24" s="16">
        <v>3744</v>
      </c>
      <c r="I24" s="8"/>
      <c r="J24" s="8"/>
    </row>
    <row r="25" spans="1:10" ht="15.75" customHeight="1">
      <c r="A25" s="3" t="s">
        <v>170</v>
      </c>
      <c r="B25" s="16">
        <v>1697</v>
      </c>
      <c r="C25" s="16">
        <v>1561</v>
      </c>
      <c r="D25" s="16">
        <v>176</v>
      </c>
      <c r="E25" s="16">
        <v>1033</v>
      </c>
      <c r="F25" s="16">
        <v>4467</v>
      </c>
      <c r="G25" s="16">
        <v>2610</v>
      </c>
      <c r="I25" s="8"/>
      <c r="J25" s="8"/>
    </row>
    <row r="26" spans="1:10" ht="15.75" customHeight="1">
      <c r="A26" s="3" t="s">
        <v>19</v>
      </c>
      <c r="B26" s="16">
        <v>4106</v>
      </c>
      <c r="C26" s="16">
        <v>2846</v>
      </c>
      <c r="D26" s="16">
        <v>0</v>
      </c>
      <c r="E26" s="16">
        <v>2446</v>
      </c>
      <c r="F26" s="16">
        <v>9398</v>
      </c>
      <c r="G26" s="16">
        <v>5750</v>
      </c>
      <c r="I26" s="8"/>
      <c r="J26" s="8"/>
    </row>
    <row r="27" spans="1:10" ht="15.75" customHeight="1" thickBot="1">
      <c r="A27" s="3" t="s">
        <v>156</v>
      </c>
      <c r="B27" s="16">
        <v>1710</v>
      </c>
      <c r="C27" s="16">
        <v>1501</v>
      </c>
      <c r="D27" s="16">
        <v>0</v>
      </c>
      <c r="E27" s="16">
        <v>1293</v>
      </c>
      <c r="F27" s="16">
        <v>4504</v>
      </c>
      <c r="G27" s="16">
        <v>2740</v>
      </c>
      <c r="I27" s="8"/>
      <c r="J27" s="8"/>
    </row>
    <row r="28" spans="1:10" ht="15.75" customHeight="1" thickBot="1">
      <c r="A28" s="92" t="s">
        <v>48</v>
      </c>
      <c r="B28" s="2">
        <f t="shared" ref="B28:G28" si="0">SUM(B6:B27)</f>
        <v>44450</v>
      </c>
      <c r="C28" s="2">
        <f t="shared" si="0"/>
        <v>38058</v>
      </c>
      <c r="D28" s="2">
        <f t="shared" si="0"/>
        <v>14405</v>
      </c>
      <c r="E28" s="2">
        <f t="shared" si="0"/>
        <v>39800</v>
      </c>
      <c r="F28" s="2">
        <f t="shared" si="0"/>
        <v>136713</v>
      </c>
      <c r="G28" s="2">
        <f t="shared" si="0"/>
        <v>78683</v>
      </c>
      <c r="I28" s="8"/>
      <c r="J28" s="8"/>
    </row>
    <row r="29" spans="1:10" ht="15.75" customHeight="1" thickBot="1">
      <c r="A29" s="115" t="s">
        <v>49</v>
      </c>
      <c r="B29" s="19">
        <v>427</v>
      </c>
      <c r="C29" s="19">
        <v>405</v>
      </c>
      <c r="D29" s="19">
        <v>127</v>
      </c>
      <c r="E29" s="19">
        <v>144</v>
      </c>
      <c r="F29" s="19">
        <v>1103</v>
      </c>
      <c r="G29" s="19">
        <v>728</v>
      </c>
      <c r="I29" s="8"/>
      <c r="J29" s="8"/>
    </row>
    <row r="30" spans="1:10" ht="15.75" customHeight="1" thickBot="1">
      <c r="A30" s="91" t="s">
        <v>50</v>
      </c>
      <c r="B30" s="2">
        <f t="shared" ref="B30:G30" si="1">SUM(B29:B29)</f>
        <v>427</v>
      </c>
      <c r="C30" s="2">
        <f t="shared" si="1"/>
        <v>405</v>
      </c>
      <c r="D30" s="2">
        <f t="shared" si="1"/>
        <v>127</v>
      </c>
      <c r="E30" s="2">
        <f t="shared" si="1"/>
        <v>144</v>
      </c>
      <c r="F30" s="2">
        <f t="shared" si="1"/>
        <v>1103</v>
      </c>
      <c r="G30" s="2">
        <f t="shared" si="1"/>
        <v>728</v>
      </c>
      <c r="I30" s="8"/>
      <c r="J30" s="8"/>
    </row>
    <row r="31" spans="1:10" ht="15.75" customHeight="1" thickBot="1">
      <c r="A31" s="34" t="s">
        <v>20</v>
      </c>
      <c r="B31" s="35">
        <f t="shared" ref="B31:G31" si="2">B28+B30</f>
        <v>44877</v>
      </c>
      <c r="C31" s="35">
        <f t="shared" si="2"/>
        <v>38463</v>
      </c>
      <c r="D31" s="35">
        <f t="shared" si="2"/>
        <v>14532</v>
      </c>
      <c r="E31" s="35">
        <f t="shared" si="2"/>
        <v>39944</v>
      </c>
      <c r="F31" s="35">
        <f t="shared" si="2"/>
        <v>137816</v>
      </c>
      <c r="G31" s="35">
        <f t="shared" si="2"/>
        <v>79411</v>
      </c>
      <c r="I31" s="8"/>
      <c r="J31" s="8"/>
    </row>
    <row r="32" spans="1:10">
      <c r="B32" s="8"/>
      <c r="I32" s="8"/>
      <c r="J32" s="8"/>
    </row>
  </sheetData>
  <mergeCells count="3">
    <mergeCell ref="A2:G2"/>
    <mergeCell ref="A4:G4"/>
    <mergeCell ref="A3:G3"/>
  </mergeCells>
  <phoneticPr fontId="0" type="noConversion"/>
  <printOptions horizontalCentered="1"/>
  <pageMargins left="0.5" right="0.5" top="0.75" bottom="0.5" header="0.5" footer="0.25"/>
  <pageSetup orientation="portrait" r:id="rId1"/>
  <headerFooter alignWithMargins="0">
    <oddFooter>&amp;LPage 8&amp;R&amp;F/&amp;A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Cover </vt:lpstr>
      <vt:lpstr>Total</vt:lpstr>
      <vt:lpstr>Level</vt:lpstr>
      <vt:lpstr>Gender</vt:lpstr>
      <vt:lpstr>Race</vt:lpstr>
      <vt:lpstr>SpPops</vt:lpstr>
      <vt:lpstr>Age </vt:lpstr>
      <vt:lpstr>Educ </vt:lpstr>
      <vt:lpstr>General</vt:lpstr>
      <vt:lpstr>Learning</vt:lpstr>
      <vt:lpstr>FinAid</vt:lpstr>
      <vt:lpstr>HS Collaboratives</vt:lpstr>
      <vt:lpstr>Warranty</vt:lpstr>
      <vt:lpstr>Descriptions </vt:lpstr>
      <vt:lpstr>FinAid!Print_Area</vt:lpstr>
      <vt:lpstr>Race!Print_Area</vt:lpstr>
    </vt:vector>
  </TitlesOfParts>
  <Company>Waycross Data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Lawson</dc:creator>
  <cp:lastModifiedBy>Lawson, Deborah. (Debbie)</cp:lastModifiedBy>
  <cp:lastPrinted>2017-09-08T13:05:19Z</cp:lastPrinted>
  <dcterms:created xsi:type="dcterms:W3CDTF">2001-07-08T13:55:04Z</dcterms:created>
  <dcterms:modified xsi:type="dcterms:W3CDTF">2018-01-16T17:26:32Z</dcterms:modified>
</cp:coreProperties>
</file>