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Credit_Enrollment\FY_AY2018\"/>
    </mc:Choice>
  </mc:AlternateContent>
  <bookViews>
    <workbookView xWindow="0" yWindow="0" windowWidth="23040" windowHeight="8610" tabRatio="852"/>
  </bookViews>
  <sheets>
    <sheet name="Cover " sheetId="34" r:id="rId1"/>
    <sheet name="Total" sheetId="69" r:id="rId2"/>
    <sheet name="Level" sheetId="48" r:id="rId3"/>
    <sheet name="Gender" sheetId="71" r:id="rId4"/>
    <sheet name="Race" sheetId="73" r:id="rId5"/>
    <sheet name="SpPops" sheetId="59" r:id="rId6"/>
    <sheet name="Age" sheetId="72" r:id="rId7"/>
    <sheet name="Educ " sheetId="74" r:id="rId8"/>
    <sheet name="General" sheetId="52" r:id="rId9"/>
    <sheet name="Learning" sheetId="53" r:id="rId10"/>
    <sheet name="FinAid" sheetId="68" r:id="rId11"/>
    <sheet name="HS Collaboratives" sheetId="70" r:id="rId12"/>
    <sheet name="Warranty" sheetId="57" r:id="rId13"/>
    <sheet name="Descriptions " sheetId="66" r:id="rId14"/>
  </sheets>
  <definedNames>
    <definedName name="_xlnm.Print_Area" localSheetId="10">FinAid!$A$1:$J$32</definedName>
    <definedName name="_xlnm.Print_Area" localSheetId="4">Race!$A$1:$S$32</definedName>
  </definedNames>
  <calcPr calcId="162913"/>
</workbook>
</file>

<file path=xl/calcChain.xml><?xml version="1.0" encoding="utf-8"?>
<calcChain xmlns="http://schemas.openxmlformats.org/spreadsheetml/2006/main">
  <c r="D32" i="70" l="1"/>
  <c r="C30" i="69" l="1"/>
  <c r="J12" i="74" l="1"/>
  <c r="B30" i="70" l="1"/>
  <c r="H26" i="72" l="1"/>
  <c r="C31" i="72"/>
  <c r="K31" i="73" l="1"/>
  <c r="K9" i="69"/>
  <c r="J16" i="69" l="1"/>
  <c r="D7" i="74" l="1"/>
  <c r="F7" i="74"/>
  <c r="H7" i="74"/>
  <c r="J7" i="74"/>
  <c r="L7" i="74"/>
  <c r="N7" i="74"/>
  <c r="D8" i="74"/>
  <c r="F8" i="74"/>
  <c r="H8" i="74"/>
  <c r="J8" i="74"/>
  <c r="L8" i="74"/>
  <c r="N8" i="74"/>
  <c r="D9" i="74"/>
  <c r="F9" i="74"/>
  <c r="H9" i="74"/>
  <c r="J9" i="74"/>
  <c r="L9" i="74"/>
  <c r="N9" i="74"/>
  <c r="D10" i="74"/>
  <c r="F10" i="74"/>
  <c r="H10" i="74"/>
  <c r="J10" i="74"/>
  <c r="L10" i="74"/>
  <c r="N10" i="74"/>
  <c r="D11" i="74"/>
  <c r="F11" i="74"/>
  <c r="H11" i="74"/>
  <c r="J11" i="74"/>
  <c r="L11" i="74"/>
  <c r="N11" i="74"/>
  <c r="D12" i="74"/>
  <c r="F12" i="74"/>
  <c r="H12" i="74"/>
  <c r="L12" i="74"/>
  <c r="N12" i="74"/>
  <c r="D13" i="74"/>
  <c r="F13" i="74"/>
  <c r="H13" i="74"/>
  <c r="J13" i="74"/>
  <c r="L13" i="74"/>
  <c r="N13" i="74"/>
  <c r="D14" i="74"/>
  <c r="F14" i="74"/>
  <c r="H14" i="74"/>
  <c r="J14" i="74"/>
  <c r="L14" i="74"/>
  <c r="N14" i="74"/>
  <c r="D15" i="74"/>
  <c r="F15" i="74"/>
  <c r="H15" i="74"/>
  <c r="J15" i="74"/>
  <c r="L15" i="74"/>
  <c r="N15" i="74"/>
  <c r="D16" i="74"/>
  <c r="F16" i="74"/>
  <c r="H16" i="74"/>
  <c r="J16" i="74"/>
  <c r="L16" i="74"/>
  <c r="N16" i="74"/>
  <c r="D17" i="74"/>
  <c r="F17" i="74"/>
  <c r="H17" i="74"/>
  <c r="J17" i="74"/>
  <c r="L17" i="74"/>
  <c r="N17" i="74"/>
  <c r="D18" i="74"/>
  <c r="F18" i="74"/>
  <c r="H18" i="74"/>
  <c r="J18" i="74"/>
  <c r="L18" i="74"/>
  <c r="N18" i="74"/>
  <c r="D19" i="74"/>
  <c r="F19" i="74"/>
  <c r="H19" i="74"/>
  <c r="J19" i="74"/>
  <c r="L19" i="74"/>
  <c r="N19" i="74"/>
  <c r="D20" i="74"/>
  <c r="F20" i="74"/>
  <c r="H20" i="74"/>
  <c r="J20" i="74"/>
  <c r="L20" i="74"/>
  <c r="N20" i="74"/>
  <c r="D21" i="74"/>
  <c r="F21" i="74"/>
  <c r="H21" i="74"/>
  <c r="J21" i="74"/>
  <c r="L21" i="74"/>
  <c r="N21" i="74"/>
  <c r="D22" i="74"/>
  <c r="F22" i="74"/>
  <c r="H22" i="74"/>
  <c r="J22" i="74"/>
  <c r="L22" i="74"/>
  <c r="N22" i="74"/>
  <c r="D23" i="74"/>
  <c r="F23" i="74"/>
  <c r="H23" i="74"/>
  <c r="J23" i="74"/>
  <c r="L23" i="74"/>
  <c r="N23" i="74"/>
  <c r="D24" i="74"/>
  <c r="F24" i="74"/>
  <c r="H24" i="74"/>
  <c r="J24" i="74"/>
  <c r="L24" i="74"/>
  <c r="N24" i="74"/>
  <c r="D25" i="74"/>
  <c r="F25" i="74"/>
  <c r="H25" i="74"/>
  <c r="J25" i="74"/>
  <c r="L25" i="74"/>
  <c r="N25" i="74"/>
  <c r="D26" i="74"/>
  <c r="F26" i="74"/>
  <c r="H26" i="74"/>
  <c r="J26" i="74"/>
  <c r="L26" i="74"/>
  <c r="N26" i="74"/>
  <c r="D27" i="74"/>
  <c r="F27" i="74"/>
  <c r="H27" i="74"/>
  <c r="J27" i="74"/>
  <c r="L27" i="74"/>
  <c r="N27" i="74"/>
  <c r="D28" i="74"/>
  <c r="F28" i="74"/>
  <c r="H28" i="74"/>
  <c r="J28" i="74"/>
  <c r="L28" i="74"/>
  <c r="N28" i="74"/>
  <c r="B29" i="74"/>
  <c r="B32" i="74" s="1"/>
  <c r="C29" i="74"/>
  <c r="E29" i="74"/>
  <c r="G29" i="74"/>
  <c r="I29" i="74"/>
  <c r="K29" i="74"/>
  <c r="M29" i="74"/>
  <c r="D30" i="74"/>
  <c r="F30" i="74"/>
  <c r="H30" i="74"/>
  <c r="J30" i="74"/>
  <c r="L30" i="74"/>
  <c r="N30" i="74"/>
  <c r="B31" i="74"/>
  <c r="C31" i="74"/>
  <c r="D31" i="74" s="1"/>
  <c r="E31" i="74"/>
  <c r="G31" i="74"/>
  <c r="I31" i="74"/>
  <c r="K31" i="74"/>
  <c r="M31" i="74"/>
  <c r="M32" i="74" s="1"/>
  <c r="D7" i="73"/>
  <c r="F7" i="73"/>
  <c r="H7" i="73"/>
  <c r="J7" i="73"/>
  <c r="L7" i="73"/>
  <c r="N7" i="73"/>
  <c r="P7" i="73"/>
  <c r="R7" i="73"/>
  <c r="D8" i="73"/>
  <c r="F8" i="73"/>
  <c r="H8" i="73"/>
  <c r="J8" i="73"/>
  <c r="L8" i="73"/>
  <c r="N8" i="73"/>
  <c r="P8" i="73"/>
  <c r="R8" i="73"/>
  <c r="D9" i="73"/>
  <c r="F9" i="73"/>
  <c r="H9" i="73"/>
  <c r="J9" i="73"/>
  <c r="L9" i="73"/>
  <c r="N9" i="73"/>
  <c r="P9" i="73"/>
  <c r="R9" i="73"/>
  <c r="D10" i="73"/>
  <c r="F10" i="73"/>
  <c r="H10" i="73"/>
  <c r="J10" i="73"/>
  <c r="L10" i="73"/>
  <c r="N10" i="73"/>
  <c r="P10" i="73"/>
  <c r="R10" i="73"/>
  <c r="D11" i="73"/>
  <c r="F11" i="73"/>
  <c r="H11" i="73"/>
  <c r="J11" i="73"/>
  <c r="L11" i="73"/>
  <c r="N11" i="73"/>
  <c r="P11" i="73"/>
  <c r="R11" i="73"/>
  <c r="D12" i="73"/>
  <c r="F12" i="73"/>
  <c r="H12" i="73"/>
  <c r="J12" i="73"/>
  <c r="L12" i="73"/>
  <c r="N12" i="73"/>
  <c r="P12" i="73"/>
  <c r="R12" i="73"/>
  <c r="D13" i="73"/>
  <c r="F13" i="73"/>
  <c r="H13" i="73"/>
  <c r="J13" i="73"/>
  <c r="L13" i="73"/>
  <c r="N13" i="73"/>
  <c r="P13" i="73"/>
  <c r="R13" i="73"/>
  <c r="D14" i="73"/>
  <c r="F14" i="73"/>
  <c r="H14" i="73"/>
  <c r="J14" i="73"/>
  <c r="L14" i="73"/>
  <c r="N14" i="73"/>
  <c r="P14" i="73"/>
  <c r="R14" i="73"/>
  <c r="D15" i="73"/>
  <c r="F15" i="73"/>
  <c r="H15" i="73"/>
  <c r="J15" i="73"/>
  <c r="L15" i="73"/>
  <c r="N15" i="73"/>
  <c r="P15" i="73"/>
  <c r="R15" i="73"/>
  <c r="D16" i="73"/>
  <c r="F16" i="73"/>
  <c r="H16" i="73"/>
  <c r="J16" i="73"/>
  <c r="L16" i="73"/>
  <c r="N16" i="73"/>
  <c r="P16" i="73"/>
  <c r="R16" i="73"/>
  <c r="D17" i="73"/>
  <c r="F17" i="73"/>
  <c r="H17" i="73"/>
  <c r="J17" i="73"/>
  <c r="L17" i="73"/>
  <c r="N17" i="73"/>
  <c r="P17" i="73"/>
  <c r="R17" i="73"/>
  <c r="D18" i="73"/>
  <c r="F18" i="73"/>
  <c r="H18" i="73"/>
  <c r="J18" i="73"/>
  <c r="L18" i="73"/>
  <c r="N18" i="73"/>
  <c r="P18" i="73"/>
  <c r="R18" i="73"/>
  <c r="D19" i="73"/>
  <c r="F19" i="73"/>
  <c r="H19" i="73"/>
  <c r="J19" i="73"/>
  <c r="L19" i="73"/>
  <c r="N19" i="73"/>
  <c r="P19" i="73"/>
  <c r="R19" i="73"/>
  <c r="D20" i="73"/>
  <c r="F20" i="73"/>
  <c r="H20" i="73"/>
  <c r="J20" i="73"/>
  <c r="L20" i="73"/>
  <c r="N20" i="73"/>
  <c r="P20" i="73"/>
  <c r="R20" i="73"/>
  <c r="D21" i="73"/>
  <c r="F21" i="73"/>
  <c r="H21" i="73"/>
  <c r="J21" i="73"/>
  <c r="L21" i="73"/>
  <c r="N21" i="73"/>
  <c r="P21" i="73"/>
  <c r="R21" i="73"/>
  <c r="D22" i="73"/>
  <c r="F22" i="73"/>
  <c r="H22" i="73"/>
  <c r="J22" i="73"/>
  <c r="L22" i="73"/>
  <c r="N22" i="73"/>
  <c r="P22" i="73"/>
  <c r="R22" i="73"/>
  <c r="D23" i="73"/>
  <c r="F23" i="73"/>
  <c r="H23" i="73"/>
  <c r="J23" i="73"/>
  <c r="L23" i="73"/>
  <c r="N23" i="73"/>
  <c r="P23" i="73"/>
  <c r="R23" i="73"/>
  <c r="D24" i="73"/>
  <c r="F24" i="73"/>
  <c r="H24" i="73"/>
  <c r="J24" i="73"/>
  <c r="L24" i="73"/>
  <c r="N24" i="73"/>
  <c r="P24" i="73"/>
  <c r="R24" i="73"/>
  <c r="D25" i="73"/>
  <c r="F25" i="73"/>
  <c r="H25" i="73"/>
  <c r="J25" i="73"/>
  <c r="L25" i="73"/>
  <c r="N25" i="73"/>
  <c r="P25" i="73"/>
  <c r="R25" i="73"/>
  <c r="D26" i="73"/>
  <c r="F26" i="73"/>
  <c r="H26" i="73"/>
  <c r="J26" i="73"/>
  <c r="L26" i="73"/>
  <c r="N26" i="73"/>
  <c r="P26" i="73"/>
  <c r="R26" i="73"/>
  <c r="D27" i="73"/>
  <c r="F27" i="73"/>
  <c r="H27" i="73"/>
  <c r="J27" i="73"/>
  <c r="L27" i="73"/>
  <c r="N27" i="73"/>
  <c r="P27" i="73"/>
  <c r="R27" i="73"/>
  <c r="D28" i="73"/>
  <c r="F28" i="73"/>
  <c r="H28" i="73"/>
  <c r="J28" i="73"/>
  <c r="L28" i="73"/>
  <c r="N28" i="73"/>
  <c r="P28" i="73"/>
  <c r="R28" i="73"/>
  <c r="B29" i="73"/>
  <c r="C29" i="73"/>
  <c r="E29" i="73"/>
  <c r="F29" i="73" s="1"/>
  <c r="G29" i="73"/>
  <c r="I29" i="73"/>
  <c r="K29" i="73"/>
  <c r="K32" i="73" s="1"/>
  <c r="M29" i="73"/>
  <c r="O29" i="73"/>
  <c r="Q29" i="73"/>
  <c r="D30" i="73"/>
  <c r="F30" i="73"/>
  <c r="H30" i="73"/>
  <c r="J30" i="73"/>
  <c r="L30" i="73"/>
  <c r="N30" i="73"/>
  <c r="P30" i="73"/>
  <c r="R30" i="73"/>
  <c r="B31" i="73"/>
  <c r="L31" i="73" s="1"/>
  <c r="C31" i="73"/>
  <c r="D31" i="73" s="1"/>
  <c r="E31" i="73"/>
  <c r="G31" i="73"/>
  <c r="I31" i="73"/>
  <c r="M31" i="73"/>
  <c r="M32" i="73" s="1"/>
  <c r="O31" i="73"/>
  <c r="Q31" i="73"/>
  <c r="D7" i="72"/>
  <c r="F7" i="72"/>
  <c r="H7" i="72"/>
  <c r="J7" i="72"/>
  <c r="L7" i="72"/>
  <c r="N7" i="72"/>
  <c r="D8" i="72"/>
  <c r="F8" i="72"/>
  <c r="H8" i="72"/>
  <c r="J8" i="72"/>
  <c r="L8" i="72"/>
  <c r="N8" i="72"/>
  <c r="D9" i="72"/>
  <c r="F9" i="72"/>
  <c r="H9" i="72"/>
  <c r="J9" i="72"/>
  <c r="L9" i="72"/>
  <c r="N9" i="72"/>
  <c r="D10" i="72"/>
  <c r="F10" i="72"/>
  <c r="H10" i="72"/>
  <c r="J10" i="72"/>
  <c r="L10" i="72"/>
  <c r="N10" i="72"/>
  <c r="D11" i="72"/>
  <c r="F11" i="72"/>
  <c r="H11" i="72"/>
  <c r="J11" i="72"/>
  <c r="L11" i="72"/>
  <c r="N11" i="72"/>
  <c r="D12" i="72"/>
  <c r="F12" i="72"/>
  <c r="H12" i="72"/>
  <c r="J12" i="72"/>
  <c r="L12" i="72"/>
  <c r="N12" i="72"/>
  <c r="D13" i="72"/>
  <c r="F13" i="72"/>
  <c r="H13" i="72"/>
  <c r="J13" i="72"/>
  <c r="L13" i="72"/>
  <c r="N13" i="72"/>
  <c r="D14" i="72"/>
  <c r="F14" i="72"/>
  <c r="H14" i="72"/>
  <c r="J14" i="72"/>
  <c r="L14" i="72"/>
  <c r="N14" i="72"/>
  <c r="D15" i="72"/>
  <c r="F15" i="72"/>
  <c r="H15" i="72"/>
  <c r="J15" i="72"/>
  <c r="L15" i="72"/>
  <c r="N15" i="72"/>
  <c r="D16" i="72"/>
  <c r="F16" i="72"/>
  <c r="H16" i="72"/>
  <c r="J16" i="72"/>
  <c r="L16" i="72"/>
  <c r="N16" i="72"/>
  <c r="D17" i="72"/>
  <c r="F17" i="72"/>
  <c r="H17" i="72"/>
  <c r="J17" i="72"/>
  <c r="L17" i="72"/>
  <c r="N17" i="72"/>
  <c r="D18" i="72"/>
  <c r="F18" i="72"/>
  <c r="H18" i="72"/>
  <c r="J18" i="72"/>
  <c r="L18" i="72"/>
  <c r="N18" i="72"/>
  <c r="D19" i="72"/>
  <c r="F19" i="72"/>
  <c r="H19" i="72"/>
  <c r="J19" i="72"/>
  <c r="L19" i="72"/>
  <c r="N19" i="72"/>
  <c r="D20" i="72"/>
  <c r="F20" i="72"/>
  <c r="H20" i="72"/>
  <c r="J20" i="72"/>
  <c r="L20" i="72"/>
  <c r="N20" i="72"/>
  <c r="D21" i="72"/>
  <c r="F21" i="72"/>
  <c r="H21" i="72"/>
  <c r="J21" i="72"/>
  <c r="L21" i="72"/>
  <c r="N21" i="72"/>
  <c r="D22" i="72"/>
  <c r="F22" i="72"/>
  <c r="H22" i="72"/>
  <c r="J22" i="72"/>
  <c r="L22" i="72"/>
  <c r="N22" i="72"/>
  <c r="D23" i="72"/>
  <c r="F23" i="72"/>
  <c r="H23" i="72"/>
  <c r="J23" i="72"/>
  <c r="L23" i="72"/>
  <c r="N23" i="72"/>
  <c r="D24" i="72"/>
  <c r="F24" i="72"/>
  <c r="H24" i="72"/>
  <c r="J24" i="72"/>
  <c r="L24" i="72"/>
  <c r="N24" i="72"/>
  <c r="D25" i="72"/>
  <c r="F25" i="72"/>
  <c r="H25" i="72"/>
  <c r="J25" i="72"/>
  <c r="L25" i="72"/>
  <c r="N25" i="72"/>
  <c r="D26" i="72"/>
  <c r="F26" i="72"/>
  <c r="J26" i="72"/>
  <c r="L26" i="72"/>
  <c r="N26" i="72"/>
  <c r="D27" i="72"/>
  <c r="F27" i="72"/>
  <c r="H27" i="72"/>
  <c r="J27" i="72"/>
  <c r="L27" i="72"/>
  <c r="N27" i="72"/>
  <c r="D28" i="72"/>
  <c r="F28" i="72"/>
  <c r="H28" i="72"/>
  <c r="J28" i="72"/>
  <c r="L28" i="72"/>
  <c r="N28" i="72"/>
  <c r="B29" i="72"/>
  <c r="C29" i="72"/>
  <c r="E29" i="72"/>
  <c r="G29" i="72"/>
  <c r="I29" i="72"/>
  <c r="K29" i="72"/>
  <c r="M29" i="72"/>
  <c r="D30" i="72"/>
  <c r="F30" i="72"/>
  <c r="H30" i="72"/>
  <c r="J30" i="72"/>
  <c r="L30" i="72"/>
  <c r="N30" i="72"/>
  <c r="B31" i="72"/>
  <c r="D31" i="72" s="1"/>
  <c r="E31" i="72"/>
  <c r="F31" i="72" s="1"/>
  <c r="G31" i="72"/>
  <c r="I31" i="72"/>
  <c r="K31" i="72"/>
  <c r="M31" i="72"/>
  <c r="D7" i="71"/>
  <c r="F7" i="71"/>
  <c r="D8" i="71"/>
  <c r="F8" i="71"/>
  <c r="D9" i="71"/>
  <c r="F9" i="71"/>
  <c r="D10" i="71"/>
  <c r="F10" i="71"/>
  <c r="D11" i="71"/>
  <c r="F11" i="71"/>
  <c r="D12" i="71"/>
  <c r="F12" i="71"/>
  <c r="D13" i="71"/>
  <c r="F13" i="71"/>
  <c r="D14" i="71"/>
  <c r="F14" i="71"/>
  <c r="D15" i="71"/>
  <c r="F15" i="71"/>
  <c r="D16" i="71"/>
  <c r="F16" i="71"/>
  <c r="D17" i="71"/>
  <c r="F17" i="71"/>
  <c r="D18" i="71"/>
  <c r="F18" i="71"/>
  <c r="D19" i="71"/>
  <c r="F19" i="71"/>
  <c r="D20" i="71"/>
  <c r="F20" i="71"/>
  <c r="D21" i="71"/>
  <c r="F21" i="71"/>
  <c r="D22" i="71"/>
  <c r="F22" i="71"/>
  <c r="D23" i="71"/>
  <c r="F23" i="71"/>
  <c r="D24" i="71"/>
  <c r="F24" i="71"/>
  <c r="D25" i="71"/>
  <c r="F25" i="71"/>
  <c r="D26" i="71"/>
  <c r="F26" i="71"/>
  <c r="D27" i="71"/>
  <c r="F27" i="71"/>
  <c r="D28" i="71"/>
  <c r="F28" i="71"/>
  <c r="B29" i="71"/>
  <c r="C29" i="71"/>
  <c r="E29" i="71"/>
  <c r="E32" i="71" s="1"/>
  <c r="D30" i="71"/>
  <c r="F30" i="71"/>
  <c r="B31" i="71"/>
  <c r="C31" i="71"/>
  <c r="E31" i="71"/>
  <c r="P31" i="73" l="1"/>
  <c r="I32" i="74"/>
  <c r="D29" i="71"/>
  <c r="J31" i="72"/>
  <c r="H31" i="72"/>
  <c r="D29" i="74"/>
  <c r="D31" i="71"/>
  <c r="H29" i="73"/>
  <c r="I32" i="72"/>
  <c r="K32" i="72"/>
  <c r="N31" i="72"/>
  <c r="L29" i="73"/>
  <c r="R31" i="73"/>
  <c r="N31" i="73"/>
  <c r="F31" i="71"/>
  <c r="B32" i="71"/>
  <c r="F32" i="71"/>
  <c r="F29" i="71"/>
  <c r="N29" i="72"/>
  <c r="M32" i="72"/>
  <c r="B32" i="72"/>
  <c r="L29" i="72"/>
  <c r="C32" i="73"/>
  <c r="J31" i="73"/>
  <c r="H31" i="73"/>
  <c r="E32" i="73"/>
  <c r="B32" i="73"/>
  <c r="N32" i="73" s="1"/>
  <c r="H29" i="74"/>
  <c r="N29" i="74"/>
  <c r="N29" i="73"/>
  <c r="H31" i="74"/>
  <c r="L31" i="72"/>
  <c r="G32" i="73"/>
  <c r="F31" i="73"/>
  <c r="D29" i="73"/>
  <c r="F31" i="74"/>
  <c r="F29" i="74"/>
  <c r="L29" i="74"/>
  <c r="G32" i="72"/>
  <c r="H29" i="72"/>
  <c r="N31" i="74"/>
  <c r="J29" i="73"/>
  <c r="E32" i="72"/>
  <c r="F29" i="72"/>
  <c r="R29" i="73"/>
  <c r="L31" i="74"/>
  <c r="J29" i="74"/>
  <c r="J29" i="72"/>
  <c r="D29" i="72"/>
  <c r="P29" i="73"/>
  <c r="J31" i="74"/>
  <c r="C32" i="72"/>
  <c r="Q32" i="73"/>
  <c r="O32" i="73"/>
  <c r="C32" i="71"/>
  <c r="N32" i="74"/>
  <c r="K32" i="74"/>
  <c r="L32" i="74" s="1"/>
  <c r="G32" i="74"/>
  <c r="H32" i="74" s="1"/>
  <c r="E32" i="74"/>
  <c r="F32" i="74" s="1"/>
  <c r="C32" i="74"/>
  <c r="D32" i="74" s="1"/>
  <c r="I32" i="73"/>
  <c r="H32" i="70"/>
  <c r="G32" i="70"/>
  <c r="F32" i="70"/>
  <c r="E32" i="70"/>
  <c r="C32" i="70"/>
  <c r="B32" i="70"/>
  <c r="B33" i="70" s="1"/>
  <c r="H30" i="70"/>
  <c r="G30" i="70"/>
  <c r="F30" i="70"/>
  <c r="E30" i="70"/>
  <c r="D30" i="70"/>
  <c r="C30" i="70"/>
  <c r="F33" i="48"/>
  <c r="J27" i="69"/>
  <c r="I27" i="69"/>
  <c r="F27" i="69"/>
  <c r="F26" i="69"/>
  <c r="E27" i="69"/>
  <c r="K14" i="69"/>
  <c r="J14" i="69"/>
  <c r="K27" i="69"/>
  <c r="I14" i="69"/>
  <c r="G30" i="69"/>
  <c r="F14" i="69"/>
  <c r="E14" i="69"/>
  <c r="J29" i="69"/>
  <c r="J28" i="69"/>
  <c r="J26" i="69"/>
  <c r="J25" i="69"/>
  <c r="J24" i="69"/>
  <c r="J23" i="69"/>
  <c r="J22" i="69"/>
  <c r="J21" i="69"/>
  <c r="J20" i="69"/>
  <c r="J19" i="69"/>
  <c r="J18" i="69"/>
  <c r="J17" i="69"/>
  <c r="J15" i="69"/>
  <c r="J13" i="69"/>
  <c r="J12" i="69"/>
  <c r="J11" i="69"/>
  <c r="J10" i="69"/>
  <c r="J9" i="69"/>
  <c r="L9" i="69" s="1"/>
  <c r="E18" i="69"/>
  <c r="E19" i="69"/>
  <c r="E17" i="69"/>
  <c r="F19" i="69"/>
  <c r="F18" i="69"/>
  <c r="F17" i="69"/>
  <c r="I17" i="69"/>
  <c r="I12" i="69"/>
  <c r="I19" i="69"/>
  <c r="I18" i="69"/>
  <c r="I15" i="69"/>
  <c r="F30" i="69"/>
  <c r="K19" i="69"/>
  <c r="I9" i="69"/>
  <c r="E9" i="69"/>
  <c r="F9" i="69"/>
  <c r="E10" i="69"/>
  <c r="F10" i="69"/>
  <c r="I10" i="69"/>
  <c r="K10" i="69"/>
  <c r="E11" i="69"/>
  <c r="F11" i="69"/>
  <c r="I11" i="69"/>
  <c r="K11" i="69"/>
  <c r="E12" i="69"/>
  <c r="F12" i="69"/>
  <c r="K12" i="69"/>
  <c r="E13" i="69"/>
  <c r="F13" i="69"/>
  <c r="I13" i="69"/>
  <c r="K13" i="69"/>
  <c r="E15" i="69"/>
  <c r="F15" i="69"/>
  <c r="K15" i="69"/>
  <c r="E16" i="69"/>
  <c r="F16" i="69"/>
  <c r="I16" i="69"/>
  <c r="K16" i="69"/>
  <c r="L16" i="69" s="1"/>
  <c r="K17" i="69"/>
  <c r="K18" i="69"/>
  <c r="L18" i="69" s="1"/>
  <c r="E20" i="69"/>
  <c r="F20" i="69"/>
  <c r="I20" i="69"/>
  <c r="K20" i="69"/>
  <c r="E21" i="69"/>
  <c r="F21" i="69"/>
  <c r="I21" i="69"/>
  <c r="K21" i="69"/>
  <c r="E22" i="69"/>
  <c r="F22" i="69"/>
  <c r="I22" i="69"/>
  <c r="K22" i="69"/>
  <c r="D28" i="53"/>
  <c r="E28" i="53"/>
  <c r="B28" i="53"/>
  <c r="C28" i="53"/>
  <c r="K31" i="69"/>
  <c r="K29" i="69"/>
  <c r="K28" i="69"/>
  <c r="K26" i="69"/>
  <c r="K25" i="69"/>
  <c r="K24" i="69"/>
  <c r="K23" i="69"/>
  <c r="K8" i="69"/>
  <c r="D30" i="69"/>
  <c r="E30" i="69" s="1"/>
  <c r="D32" i="69"/>
  <c r="E8" i="69"/>
  <c r="F8" i="69"/>
  <c r="I8" i="69"/>
  <c r="J8" i="69"/>
  <c r="E23" i="69"/>
  <c r="F23" i="69"/>
  <c r="I23" i="69"/>
  <c r="E24" i="69"/>
  <c r="F24" i="69"/>
  <c r="I24" i="69"/>
  <c r="E25" i="69"/>
  <c r="F25" i="69"/>
  <c r="I25" i="69"/>
  <c r="E26" i="69"/>
  <c r="I26" i="69"/>
  <c r="E28" i="69"/>
  <c r="F28" i="69"/>
  <c r="I28" i="69"/>
  <c r="E29" i="69"/>
  <c r="F29" i="69"/>
  <c r="I29" i="69"/>
  <c r="H30" i="69"/>
  <c r="K30" i="69" s="1"/>
  <c r="E31" i="69"/>
  <c r="F31" i="69"/>
  <c r="I31" i="69"/>
  <c r="J31" i="69"/>
  <c r="C32" i="69"/>
  <c r="G32" i="69"/>
  <c r="J32" i="69"/>
  <c r="H32" i="69"/>
  <c r="K32" i="69" s="1"/>
  <c r="C29" i="68"/>
  <c r="D29" i="68"/>
  <c r="E29" i="68"/>
  <c r="F29" i="68"/>
  <c r="G29" i="68"/>
  <c r="H29" i="68"/>
  <c r="I29" i="68"/>
  <c r="J29" i="68"/>
  <c r="J32" i="68" s="1"/>
  <c r="B31" i="68"/>
  <c r="C31" i="68"/>
  <c r="D31" i="68"/>
  <c r="E31" i="68"/>
  <c r="F31" i="68"/>
  <c r="G31" i="68"/>
  <c r="H31" i="68"/>
  <c r="I31" i="68"/>
  <c r="J31" i="68"/>
  <c r="B30" i="59"/>
  <c r="C30" i="59"/>
  <c r="C33" i="59" s="1"/>
  <c r="D30" i="59"/>
  <c r="E30" i="59"/>
  <c r="F30" i="59"/>
  <c r="G30" i="59"/>
  <c r="G33" i="59" s="1"/>
  <c r="H30" i="59"/>
  <c r="B32" i="59"/>
  <c r="C32" i="59"/>
  <c r="D32" i="59"/>
  <c r="E32" i="59"/>
  <c r="E33" i="59"/>
  <c r="F32" i="59"/>
  <c r="G32" i="59"/>
  <c r="H32" i="59"/>
  <c r="H33" i="59" s="1"/>
  <c r="B28" i="57"/>
  <c r="C28" i="57"/>
  <c r="D28" i="57"/>
  <c r="E28" i="57"/>
  <c r="F28" i="57"/>
  <c r="B30" i="53"/>
  <c r="C30" i="53"/>
  <c r="D30" i="53"/>
  <c r="E30" i="53"/>
  <c r="C28" i="52"/>
  <c r="D28" i="52"/>
  <c r="E28" i="52"/>
  <c r="F28" i="52"/>
  <c r="G28" i="52"/>
  <c r="B30" i="52"/>
  <c r="C30" i="52"/>
  <c r="D30" i="52"/>
  <c r="E30" i="52"/>
  <c r="F30" i="52"/>
  <c r="G30" i="52"/>
  <c r="B31" i="48"/>
  <c r="C31" i="48"/>
  <c r="D31" i="48"/>
  <c r="E31" i="48"/>
  <c r="F31" i="48"/>
  <c r="G31" i="48"/>
  <c r="G34" i="48" s="1"/>
  <c r="B33" i="48"/>
  <c r="C33" i="48"/>
  <c r="D33" i="48"/>
  <c r="E33" i="48"/>
  <c r="G33" i="48"/>
  <c r="D33" i="69"/>
  <c r="E31" i="52" l="1"/>
  <c r="E31" i="53"/>
  <c r="D32" i="71"/>
  <c r="H32" i="72"/>
  <c r="I32" i="68"/>
  <c r="L15" i="69"/>
  <c r="F32" i="72"/>
  <c r="D34" i="48"/>
  <c r="F33" i="70"/>
  <c r="B33" i="59"/>
  <c r="B31" i="53"/>
  <c r="J32" i="72"/>
  <c r="D32" i="72"/>
  <c r="J32" i="73"/>
  <c r="P32" i="73"/>
  <c r="R32" i="73"/>
  <c r="D32" i="73"/>
  <c r="H32" i="73"/>
  <c r="F32" i="73"/>
  <c r="L32" i="73"/>
  <c r="L32" i="72"/>
  <c r="N32" i="72"/>
  <c r="F33" i="59"/>
  <c r="D33" i="59"/>
  <c r="D31" i="52"/>
  <c r="F31" i="52"/>
  <c r="H32" i="68"/>
  <c r="G32" i="68"/>
  <c r="F32" i="68"/>
  <c r="G33" i="70"/>
  <c r="E33" i="70"/>
  <c r="C33" i="70"/>
  <c r="F34" i="48"/>
  <c r="C34" i="48"/>
  <c r="E34" i="48"/>
  <c r="B34" i="48"/>
  <c r="I32" i="69"/>
  <c r="L8" i="69"/>
  <c r="L11" i="69"/>
  <c r="E32" i="69"/>
  <c r="L32" i="69"/>
  <c r="L17" i="69"/>
  <c r="H33" i="69"/>
  <c r="K33" i="69" s="1"/>
  <c r="L19" i="69"/>
  <c r="L31" i="69"/>
  <c r="L22" i="69"/>
  <c r="L21" i="69"/>
  <c r="L23" i="69"/>
  <c r="L13" i="69"/>
  <c r="L25" i="69"/>
  <c r="L26" i="69"/>
  <c r="L28" i="69"/>
  <c r="L10" i="69"/>
  <c r="L12" i="69"/>
  <c r="C31" i="52"/>
  <c r="C32" i="68"/>
  <c r="E32" i="68"/>
  <c r="L24" i="69"/>
  <c r="D31" i="53"/>
  <c r="D32" i="68"/>
  <c r="H33" i="70"/>
  <c r="L20" i="69"/>
  <c r="L29" i="69"/>
  <c r="D33" i="70"/>
  <c r="L27" i="69"/>
  <c r="G31" i="52"/>
  <c r="L14" i="69"/>
  <c r="J30" i="69"/>
  <c r="L30" i="69" s="1"/>
  <c r="I30" i="69"/>
  <c r="C33" i="69"/>
  <c r="F33" i="69" s="1"/>
  <c r="F32" i="69"/>
  <c r="G33" i="69"/>
  <c r="J33" i="69" s="1"/>
  <c r="C31" i="53"/>
  <c r="L33" i="69" l="1"/>
  <c r="I33" i="69"/>
  <c r="E33" i="69"/>
  <c r="B28" i="52"/>
  <c r="B31" i="52" s="1"/>
  <c r="B29" i="68"/>
  <c r="B32" i="68" s="1"/>
  <c r="J32" i="74"/>
</calcChain>
</file>

<file path=xl/sharedStrings.xml><?xml version="1.0" encoding="utf-8"?>
<sst xmlns="http://schemas.openxmlformats.org/spreadsheetml/2006/main" count="569" uniqueCount="195">
  <si>
    <t>Total Credit Enrollment, Credit Hours, and FTE</t>
  </si>
  <si>
    <t>Total Enrollment</t>
  </si>
  <si>
    <t>Full Time Equivalent (FTE)</t>
  </si>
  <si>
    <t>Percent
Change</t>
  </si>
  <si>
    <t>Percent Change</t>
  </si>
  <si>
    <t>Albany</t>
  </si>
  <si>
    <t>Athens</t>
  </si>
  <si>
    <t>Atlanta</t>
  </si>
  <si>
    <t>Augusta</t>
  </si>
  <si>
    <t>Central Georgia</t>
  </si>
  <si>
    <t>Chattahoochee</t>
  </si>
  <si>
    <t>Columbus</t>
  </si>
  <si>
    <t>Gwinnett</t>
  </si>
  <si>
    <t>Lanier</t>
  </si>
  <si>
    <t>North Georgia</t>
  </si>
  <si>
    <t>Ogeechee</t>
  </si>
  <si>
    <t>Savannah</t>
  </si>
  <si>
    <t>South Georgia</t>
  </si>
  <si>
    <t>Southeastern</t>
  </si>
  <si>
    <t>West Georgia</t>
  </si>
  <si>
    <t>GRAND TOTAL</t>
  </si>
  <si>
    <t>Diploma</t>
  </si>
  <si>
    <t xml:space="preserve"> </t>
  </si>
  <si>
    <t>Male</t>
  </si>
  <si>
    <t>Female</t>
  </si>
  <si>
    <t>%</t>
  </si>
  <si>
    <t>Credit Enrollment by Racial/Ethnic Groups</t>
  </si>
  <si>
    <t>No.</t>
  </si>
  <si>
    <t>Credit Enrollment by Age Group</t>
  </si>
  <si>
    <t>21-25</t>
  </si>
  <si>
    <t>26-30</t>
  </si>
  <si>
    <t>31-35</t>
  </si>
  <si>
    <t>36-40</t>
  </si>
  <si>
    <t>GED</t>
  </si>
  <si>
    <t>Credit Enrollment in General Education</t>
  </si>
  <si>
    <t>English</t>
  </si>
  <si>
    <t>Math</t>
  </si>
  <si>
    <t>Science</t>
  </si>
  <si>
    <t>Social
Science</t>
  </si>
  <si>
    <t>PELL</t>
  </si>
  <si>
    <t>HOPE</t>
  </si>
  <si>
    <t>TANF</t>
  </si>
  <si>
    <t>Assoc Degree</t>
  </si>
  <si>
    <t>Skill
Building</t>
  </si>
  <si>
    <t>Licensure</t>
  </si>
  <si>
    <t>Retraining</t>
  </si>
  <si>
    <t>Update
Training</t>
  </si>
  <si>
    <t>Total</t>
  </si>
  <si>
    <t>Tech College Total</t>
  </si>
  <si>
    <t>Bainbridge</t>
  </si>
  <si>
    <t>Coll Tech Div Total</t>
  </si>
  <si>
    <t>Credit Enrollment by Award Level</t>
  </si>
  <si>
    <t>WIA</t>
  </si>
  <si>
    <t>Total Diff</t>
  </si>
  <si>
    <t>Total
(Undup)
Enrollment</t>
  </si>
  <si>
    <t>Technical Certificate
of Credit</t>
  </si>
  <si>
    <t>Unduplicated
Total Enrolled in
Award Program</t>
  </si>
  <si>
    <t>Warranty Students by Type of Service Received</t>
  </si>
  <si>
    <t>Total Warranty Students Served</t>
  </si>
  <si>
    <t>English and
Reading</t>
  </si>
  <si>
    <t>Report Descriptions for</t>
  </si>
  <si>
    <t>Credit Students (enrolled in course level 50 or 54):</t>
  </si>
  <si>
    <t>Rep #</t>
  </si>
  <si>
    <t>Title</t>
  </si>
  <si>
    <t>Description</t>
  </si>
  <si>
    <t xml:space="preserve">
Total Credit Enrollment, Credit Hours, and FTE</t>
  </si>
  <si>
    <t xml:space="preserve">
Total students enrolled in credit courses, total credit hours taken by these students, and total full time equivalent (FTE). FTE is credit hours divided by 15 and rounded down. Percent change is from same term of previous year to current term.</t>
  </si>
  <si>
    <r>
      <t xml:space="preserve">Credit Students (enrolled in course level 50 or 54) - </t>
    </r>
    <r>
      <rPr>
        <b/>
        <i/>
        <sz val="12"/>
        <rFont val="Arial"/>
        <family val="2"/>
      </rPr>
      <t>continued</t>
    </r>
    <r>
      <rPr>
        <b/>
        <sz val="12"/>
        <rFont val="Arial"/>
        <family val="2"/>
      </rPr>
      <t>:</t>
    </r>
  </si>
  <si>
    <t>Under 21</t>
  </si>
  <si>
    <t>Over 40</t>
  </si>
  <si>
    <t xml:space="preserve">Credit Enrollment by Educational Level </t>
  </si>
  <si>
    <t xml:space="preserve">
ER21</t>
  </si>
  <si>
    <t>Credit Enrollment By Special Populations</t>
  </si>
  <si>
    <t>Single Parent</t>
  </si>
  <si>
    <t>Displaced Homemaker</t>
  </si>
  <si>
    <t>Disabled</t>
  </si>
  <si>
    <t>Institution</t>
  </si>
  <si>
    <t>Asian</t>
  </si>
  <si>
    <t>Black</t>
  </si>
  <si>
    <t>Hispanic</t>
  </si>
  <si>
    <t>White</t>
  </si>
  <si>
    <t>Less Than 12</t>
  </si>
  <si>
    <t>High School</t>
  </si>
  <si>
    <t>1 - 3 Years Postsecondary</t>
  </si>
  <si>
    <t>Bachelor Degree</t>
  </si>
  <si>
    <t>Veterans Admin</t>
  </si>
  <si>
    <t>Economically Disadvantaged</t>
  </si>
  <si>
    <t>Greater than Bachelor Deg.</t>
  </si>
  <si>
    <t>Total Duplicated
General Ed</t>
  </si>
  <si>
    <t>Total
Unduplicated
General Ed</t>
  </si>
  <si>
    <t>Total 
Undup Special
Populations</t>
  </si>
  <si>
    <t>Total
Not in Award Program</t>
  </si>
  <si>
    <t>Note: There is some duplication of students with dual majors in TCC, diploma, and degree columns.</t>
  </si>
  <si>
    <t>Program Enrollment</t>
  </si>
  <si>
    <t>ER20</t>
  </si>
  <si>
    <t>Credit Enrollment by Gender</t>
  </si>
  <si>
    <t>Students grouped by male and female.</t>
  </si>
  <si>
    <t>CR570</t>
  </si>
  <si>
    <t>Credit Enrollment by Special Populations</t>
  </si>
  <si>
    <t>POST
311</t>
  </si>
  <si>
    <t>Each student is reported in exactly one Age group, based on student's age at the term's start date:  Under 21, 21 - 25, 26 - 30, 31 - 35, 36 - 40 or Over 40.
"%" is percentage of total credit enrollment.</t>
  </si>
  <si>
    <t>Each student is reported in exactly one education level: Less than 12, GED, High School, 1 to 3 years Postsecondary, Bachelor degree, or greater than Bachelor degree. This is based on the student's current  education level.
"%" is percentage of total credit enrollment.</t>
  </si>
  <si>
    <t>Number of students who are enrolled in at least one course with a general education CIP code:  230101 (English), 270101(Math), 400101(Science), or 420101(Social Science). Students enrolled in more than one course in the same category are counted only once within that category.</t>
  </si>
  <si>
    <t>Credit Enrollment by Financial Aid</t>
  </si>
  <si>
    <t>POST
300(a)</t>
  </si>
  <si>
    <t>POST
322</t>
  </si>
  <si>
    <t>POST
321</t>
  </si>
  <si>
    <t>ER24</t>
  </si>
  <si>
    <t>Credit Enrollment by Education Level</t>
  </si>
  <si>
    <t>ER23</t>
  </si>
  <si>
    <t>Credit Enrollment by Race/Ethnicity</t>
  </si>
  <si>
    <t>Technical College System of Georgia</t>
  </si>
  <si>
    <t>Table of Contents</t>
  </si>
  <si>
    <t xml:space="preserve">Page    </t>
  </si>
  <si>
    <r>
      <t xml:space="preserve">Report Descriptions </t>
    </r>
    <r>
      <rPr>
        <sz val="10"/>
        <rFont val="Arial"/>
        <family val="2"/>
      </rPr>
      <t xml:space="preserve">. . . . . . . . . . . . . . . . . . . . . . . . . . . . . . . . . . . . . . . . . . </t>
    </r>
  </si>
  <si>
    <r>
      <t xml:space="preserve">Total Credit Enrollment, Credit Hours, and FTE </t>
    </r>
    <r>
      <rPr>
        <sz val="10"/>
        <rFont val="Arial"/>
        <family val="2"/>
      </rPr>
      <t>. . . . . . . . . . . . . . . . . . . .</t>
    </r>
  </si>
  <si>
    <r>
      <t xml:space="preserve">Special Populations </t>
    </r>
    <r>
      <rPr>
        <sz val="10"/>
        <rFont val="Arial"/>
        <family val="2"/>
      </rPr>
      <t>. . . . . . . . . . . . . . . . . . . . . . . . . . . . . . . . . . . . . . . . . . .</t>
    </r>
  </si>
  <si>
    <r>
      <t xml:space="preserve">Race/Ethnicity </t>
    </r>
    <r>
      <rPr>
        <sz val="10"/>
        <rFont val="Arial"/>
        <family val="2"/>
      </rPr>
      <t>. . . . . . . . . . . . . . . . . . . . . . . . . . . . . . . . . . . . . . . . . . . . . . . .</t>
    </r>
  </si>
  <si>
    <r>
      <t>Age Group</t>
    </r>
    <r>
      <rPr>
        <sz val="10"/>
        <rFont val="Arial"/>
        <family val="2"/>
      </rPr>
      <t xml:space="preserve"> . . . . . . . . . . . . . . . . . . . . . . . . . . . . . . . . . . . . . . . . . . . . . . . . . . .</t>
    </r>
  </si>
  <si>
    <r>
      <t>Educational Level</t>
    </r>
    <r>
      <rPr>
        <sz val="10"/>
        <rFont val="Arial"/>
      </rPr>
      <t xml:space="preserve"> . . . . . . . . . . . . . . . . . . . . . . . . . . . . . . . . . . . . . . . . . . . . .</t>
    </r>
  </si>
  <si>
    <r>
      <t xml:space="preserve">General Education </t>
    </r>
    <r>
      <rPr>
        <sz val="10"/>
        <rFont val="Arial"/>
        <family val="2"/>
      </rPr>
      <t>. . . . . . . . . . . . . . . . . . . . . . . . . . . . . . . . . . . . . . . . . . . . .</t>
    </r>
  </si>
  <si>
    <r>
      <t>Financial Aid</t>
    </r>
    <r>
      <rPr>
        <sz val="10"/>
        <rFont val="Arial"/>
      </rPr>
      <t xml:space="preserve"> . . . . . . . . . . . . . . . . . . . . . . . . . . . . . . . . . . . . . . . . . . . . . . . . .</t>
    </r>
  </si>
  <si>
    <r>
      <t>Warranty Students</t>
    </r>
    <r>
      <rPr>
        <sz val="10"/>
        <rFont val="Arial"/>
        <family val="2"/>
      </rPr>
      <t xml:space="preserve"> . . . . . . . . . . . . . . . . . . . . . . . . . . . . . . . . . . . . . . . . . . . . .</t>
    </r>
  </si>
  <si>
    <t xml:space="preserve">Displaced Homemaker, Single Parent, or Limited English: Unduplicated count of students who have either in their student history or for the current term at least one of these codes (DHOM, SPAR or LEP), or were enrolled in a non-credit course set up for these special services using the appropriate CIP code.
Academically Disadvantaged: all credit students who for the current term only are either enrolled in an ABE Level 53 course, or enrolled in at least one Learning Support course (CIP code 320104/Math or 320108/English &amp; Reading).
Economically Disadvantaged: all credit students who for the current term only received needs-based financial aid - Pell or TANF.
Disabled: Unduplicated count of students who have either in their student history or for the current term at least one disability code (one of the medical "H" codes).
</t>
  </si>
  <si>
    <t>Credit Enrollment in Learning Support</t>
  </si>
  <si>
    <t>Number of students who are enrolled in at least one course with a Learning Support CIP code:  320104 (Math) or 320108 (English &amp; Reading).  Students enrolled in more than one course in the same category are counted only once within that category.</t>
  </si>
  <si>
    <t>Total
Duplicated
Learning
Support</t>
  </si>
  <si>
    <t>Total
Unduplicated
Learning
Support</t>
  </si>
  <si>
    <r>
      <t xml:space="preserve">Learning Support  </t>
    </r>
    <r>
      <rPr>
        <sz val="10"/>
        <rFont val="Arial"/>
        <family val="2"/>
      </rPr>
      <t xml:space="preserve">. . . . . . . . . . . . . . . . . . . . . . . . . . . . . . . . . . . . . . . . . . . . . </t>
    </r>
  </si>
  <si>
    <t xml:space="preserve">Technical College System of Georgia </t>
  </si>
  <si>
    <t>High School Collaboratives Enrollment</t>
  </si>
  <si>
    <t>Joint
Enrolled</t>
  </si>
  <si>
    <t>Total Undup.
HS students</t>
  </si>
  <si>
    <t xml:space="preserve">Bainbridge          </t>
  </si>
  <si>
    <r>
      <t xml:space="preserve">High School Collaboratives  </t>
    </r>
    <r>
      <rPr>
        <sz val="10"/>
        <rFont val="Arial"/>
        <family val="2"/>
      </rPr>
      <t>. . . . . . . . . . . . . . . . . . . . . . . . . . . . . . . . . .</t>
    </r>
  </si>
  <si>
    <t>Source:  Data, Planning &amp; Research / Data Center</t>
  </si>
  <si>
    <t>Number of credit enrolled students who received one of the following types of financial aid:  Pell, WIA, Veteran's Administration, Vocational Rehabilitation, HOPE, TANF, Local Scholarship, Dislocated Worker, or Postsecondary Options (PSO).  Students receiving more than one financial aid type will show up once for each different type, but the total is unduplicated.</t>
  </si>
  <si>
    <t>High School Collaboratives</t>
  </si>
  <si>
    <t>Total
Unduplicated
Financial Aid
Recipients</t>
  </si>
  <si>
    <t>Local
Scholar-
ship</t>
  </si>
  <si>
    <t>Dis-
located Worker</t>
  </si>
  <si>
    <t>Vocational Rehabili-
tation</t>
  </si>
  <si>
    <r>
      <t xml:space="preserve">Gender . </t>
    </r>
    <r>
      <rPr>
        <sz val="10"/>
        <rFont val="Arial"/>
        <family val="2"/>
      </rPr>
      <t>. . . . . . . . . . . . . . . . . . . . . . . . . . . . . . . . . . . . . . . . . . . . . . . . . . .</t>
    </r>
    <r>
      <rPr>
        <b/>
        <sz val="10"/>
        <rFont val="Arial"/>
        <family val="2"/>
      </rPr>
      <t xml:space="preserve"> </t>
    </r>
  </si>
  <si>
    <t>TCSG Data Center</t>
  </si>
  <si>
    <t xml:space="preserve">Number of students who were reported through the online Warranty Survey as receiving services or training for the term as guaranteed under the TCSG Warranty Policy.  Each student is reported in one of the four service types:  Skill Building, Licensure, Retraining, or Update Training.  </t>
  </si>
  <si>
    <t>LEP</t>
  </si>
  <si>
    <t>Nontraditional</t>
  </si>
  <si>
    <t>End of Year Enrollment Report</t>
  </si>
  <si>
    <r>
      <t xml:space="preserve">Level  </t>
    </r>
    <r>
      <rPr>
        <sz val="10"/>
        <rFont val="Arial"/>
        <family val="2"/>
      </rPr>
      <t>. . . . . . . . . . . . . . . . . . . . . . . . . . . . . . . . . . . . . . . . . . . . . . . . .</t>
    </r>
  </si>
  <si>
    <t>Georgia Northwestern</t>
  </si>
  <si>
    <t xml:space="preserve">Bainbridge  </t>
  </si>
  <si>
    <t>American 
Indian</t>
  </si>
  <si>
    <t>Native 
Hawaiian</t>
  </si>
  <si>
    <t>Two or 
more races</t>
  </si>
  <si>
    <t>Unknown</t>
  </si>
  <si>
    <t>Southern Crescent</t>
  </si>
  <si>
    <t>Wiregrass Georgia</t>
  </si>
  <si>
    <t>Dual Enrollment Programs</t>
  </si>
  <si>
    <t>Career Academies</t>
  </si>
  <si>
    <t xml:space="preserve">Undup Dual Enrollment Programs </t>
  </si>
  <si>
    <t>Georgia Piedmont</t>
  </si>
  <si>
    <t>Oconee Fall Line</t>
  </si>
  <si>
    <t>`</t>
  </si>
  <si>
    <t>End of Year Credit Enrollment Spreadsheets</t>
  </si>
  <si>
    <t>Credit Hours</t>
  </si>
  <si>
    <t>CR1658</t>
  </si>
  <si>
    <t>(Revised Post 698)"Program Enrollment" includes all students, including special admits, who were enrolled in a Technical Certificate of Credit, Diploma, or Degree program (any major other than DV00, IA00, TR00 or SP00).  Report includes dual majors:  students enrolled in more than one major in the same award level are counted only once within that level; students enrolled in two majors that are in different levels are counted once in each different level. 
"Unduplicated Total in Award Program" is an unduplicated count of all program enrolled students.
"Not in Award" is an unduplicated count of students who are in either major code DV00 (Learning Support), IA00 (institutionally accepted), TR00 (Transient), SP00 (Special Admit) and are not enrolled in a TCC, Diploma, or Degree program.
Total credit enrollment is the sum of the unduplicated totals "Total in Enrolled in Award Program" and " Total Not in Award Program".</t>
  </si>
  <si>
    <t>Coastal Pines</t>
  </si>
  <si>
    <t>Each student is reported in exactly one Race/Ethnicity group: American Indian, Asian, Black, Hispanic, Native Hawaiian,Two or More Races,Unknown, or White. "%" is percentage of total credit enrollment.</t>
  </si>
  <si>
    <t>Southern Regional</t>
  </si>
  <si>
    <t xml:space="preserve">Credit Enrollment by Financial Aid </t>
  </si>
  <si>
    <t>AY
2017</t>
  </si>
  <si>
    <t>MOWR
(Move on When Ready)</t>
  </si>
  <si>
    <t>ADP (Alternative Diploma Path)</t>
  </si>
  <si>
    <t>Dual Only (Not MOWR or ADP)</t>
  </si>
  <si>
    <t>TES0289</t>
  </si>
  <si>
    <t>CR 289</t>
  </si>
  <si>
    <t>Students with student type "H" (high school) and plan MOWR, ADP or Joint.  If student is Dual and not in plan MOWR or ADP they are Dual Only.   Students participating in more than one plan will show up once for each different plan.  The unduplicated Dual Enrollment Programs is an unduplicated count of MOWR, ADP, Career Academies and Dual only.  The total is the unduplicated number of students in high school. This report replaces the old 300(b) Credit Enrollment by Student Plan, CR02-224 and CR 1245 High School Collaboratives report.</t>
  </si>
  <si>
    <t>Note:  Financial Aid data continues to be updated after the EOY deadline so this report is considered a to-date snapshot.</t>
  </si>
  <si>
    <t>AY 2018</t>
  </si>
  <si>
    <t>AY
2018</t>
  </si>
  <si>
    <t>TCSG Data Center; Report # CR289; 8/22/18</t>
  </si>
  <si>
    <t>TCSG Data Center; Report #TES0289; 8/22/18</t>
  </si>
  <si>
    <t>TCSG Data Center; Report # CR1660 (Post 300a revised); 8/22/18</t>
  </si>
  <si>
    <t>TCSG Data Center; Report # Post 322;  8/22/18</t>
  </si>
  <si>
    <t>TCSG Data Center; Report # Post 321;  8/22/18</t>
  </si>
  <si>
    <t>TCSG Data Center; Report #  CR1658 (Post 698 revised); 8/22/18</t>
  </si>
  <si>
    <t>TCSG Data Center; Report # ER20; 8/22/18</t>
  </si>
  <si>
    <t>TCSG Data Center; Report # Post 311;  8/22/18</t>
  </si>
  <si>
    <t>TCSG Data Center; Report # CR1024; 8/22/18</t>
  </si>
  <si>
    <t>TCSG Data Center; Report # ER23;  8/22/18</t>
  </si>
  <si>
    <t>TCSG Data Center; Report # ER24;  8/22/18</t>
  </si>
  <si>
    <t>AY 2018 as of 8/22/18</t>
  </si>
  <si>
    <t>TCSG Data Center; Report # ER21; 8/22/18</t>
  </si>
  <si>
    <t>Report Date:  Revised 10/9/18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</si>
</sst>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46">
    <font>
      <sz val="10"/>
      <name val="Arial"/>
    </font>
    <font>
      <b/>
      <sz val="10"/>
      <name val="Arial"/>
    </font>
    <font>
      <sz val="10"/>
      <name val="Arial"/>
      <family val="2"/>
    </font>
    <font>
      <b/>
      <sz val="10"/>
      <name val="Arial"/>
      <family val="2"/>
    </font>
    <font>
      <sz val="10"/>
      <name val="Arial"/>
      <family val="2"/>
    </font>
    <font>
      <b/>
      <u/>
      <sz val="10"/>
      <name val="Arial"/>
      <family val="2"/>
    </font>
    <font>
      <b/>
      <sz val="16"/>
      <name val="Arial"/>
      <family val="2"/>
    </font>
    <font>
      <b/>
      <sz val="12"/>
      <name val="Arial"/>
      <family val="2"/>
    </font>
    <font>
      <b/>
      <i/>
      <sz val="12"/>
      <name val="Arial"/>
      <family val="2"/>
    </font>
    <font>
      <b/>
      <sz val="10"/>
      <color indexed="8"/>
      <name val="Arial MT"/>
    </font>
    <font>
      <sz val="10"/>
      <color indexed="8"/>
      <name val="Arial MT"/>
    </font>
    <font>
      <sz val="10"/>
      <name val="Arial MT"/>
    </font>
    <font>
      <b/>
      <sz val="10"/>
      <color indexed="8"/>
      <name val="Arial"/>
      <family val="2"/>
    </font>
    <font>
      <sz val="10"/>
      <color indexed="8"/>
      <name val="Arial"/>
      <family val="2"/>
    </font>
    <font>
      <b/>
      <u/>
      <sz val="11"/>
      <name val="Arial"/>
      <family val="2"/>
    </font>
    <font>
      <b/>
      <sz val="11"/>
      <name val="Arial"/>
      <family val="2"/>
    </font>
    <font>
      <b/>
      <sz val="11"/>
      <name val="Arial"/>
      <family val="2"/>
    </font>
    <font>
      <b/>
      <sz val="11"/>
      <color indexed="8"/>
      <name val="Arial"/>
      <family val="2"/>
    </font>
    <font>
      <b/>
      <u/>
      <sz val="10"/>
      <color indexed="8"/>
      <name val="Arial"/>
      <family val="2"/>
    </font>
    <font>
      <sz val="8"/>
      <name val="Arial"/>
      <family val="2"/>
    </font>
    <font>
      <b/>
      <sz val="16"/>
      <color indexed="56"/>
      <name val="Arial"/>
      <family val="2"/>
    </font>
    <font>
      <sz val="16"/>
      <name val="Arial"/>
      <family val="2"/>
    </font>
    <font>
      <b/>
      <sz val="12"/>
      <color indexed="56"/>
      <name val="Arial"/>
      <family val="2"/>
    </font>
    <font>
      <b/>
      <sz val="10"/>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10"/>
      <color indexed="10"/>
      <name val="Arial"/>
      <family val="2"/>
    </font>
    <font>
      <i/>
      <sz val="9"/>
      <color rgb="FFFF0000"/>
      <name val="Arial"/>
      <family val="2"/>
    </font>
    <font>
      <sz val="10"/>
      <color indexed="8"/>
      <name val="ARIAL"/>
      <charset val="1"/>
    </font>
    <font>
      <sz val="10"/>
      <color theme="1"/>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double">
        <color indexed="64"/>
      </right>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7">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2"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4" fillId="0" borderId="0"/>
    <xf numFmtId="0" fontId="2" fillId="23" borderId="7" applyNumberFormat="0" applyFont="0" applyAlignment="0" applyProtection="0"/>
    <xf numFmtId="0" fontId="37" fillId="20" borderId="8" applyNumberFormat="0" applyAlignment="0" applyProtection="0"/>
    <xf numFmtId="9" fontId="2"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44" fillId="0" borderId="0">
      <alignment vertical="top"/>
    </xf>
    <xf numFmtId="0" fontId="45" fillId="0" borderId="0"/>
  </cellStyleXfs>
  <cellXfs count="307">
    <xf numFmtId="0" fontId="0" fillId="0" borderId="0" xfId="0"/>
    <xf numFmtId="0" fontId="0" fillId="0" borderId="0" xfId="0" applyBorder="1"/>
    <xf numFmtId="3" fontId="3" fillId="0" borderId="10" xfId="0" applyNumberFormat="1" applyFont="1" applyBorder="1"/>
    <xf numFmtId="0" fontId="0" fillId="0" borderId="11" xfId="0" applyBorder="1"/>
    <xf numFmtId="3" fontId="2" fillId="0" borderId="11" xfId="0" applyNumberFormat="1" applyFont="1" applyBorder="1"/>
    <xf numFmtId="0" fontId="1" fillId="0" borderId="0" xfId="0" applyFont="1"/>
    <xf numFmtId="0" fontId="1" fillId="0" borderId="0" xfId="0" applyFont="1" applyBorder="1"/>
    <xf numFmtId="9" fontId="0" fillId="0" borderId="0" xfId="0" applyNumberFormat="1"/>
    <xf numFmtId="3" fontId="0" fillId="0" borderId="0" xfId="0" applyNumberFormat="1"/>
    <xf numFmtId="0" fontId="0" fillId="0" borderId="0" xfId="0" applyFill="1"/>
    <xf numFmtId="0" fontId="2" fillId="0" borderId="0" xfId="0" applyFont="1"/>
    <xf numFmtId="0" fontId="10" fillId="0" borderId="0" xfId="0" applyFont="1" applyProtection="1"/>
    <xf numFmtId="164" fontId="0" fillId="0" borderId="0" xfId="0" applyNumberFormat="1"/>
    <xf numFmtId="0" fontId="3" fillId="0" borderId="10" xfId="0" applyFont="1" applyBorder="1"/>
    <xf numFmtId="0" fontId="0" fillId="0" borderId="12" xfId="0" applyBorder="1"/>
    <xf numFmtId="164" fontId="3" fillId="0" borderId="10" xfId="0" applyNumberFormat="1" applyFont="1" applyBorder="1"/>
    <xf numFmtId="3" fontId="0" fillId="0" borderId="11" xfId="0" applyNumberFormat="1" applyBorder="1"/>
    <xf numFmtId="164" fontId="2" fillId="0" borderId="11" xfId="41" applyNumberFormat="1" applyBorder="1"/>
    <xf numFmtId="164" fontId="0" fillId="0" borderId="11" xfId="0" applyNumberFormat="1" applyBorder="1"/>
    <xf numFmtId="3" fontId="0" fillId="0" borderId="12" xfId="0" applyNumberFormat="1" applyBorder="1"/>
    <xf numFmtId="3" fontId="2" fillId="0" borderId="12" xfId="0" applyNumberFormat="1" applyFont="1" applyBorder="1"/>
    <xf numFmtId="164" fontId="2" fillId="0" borderId="12" xfId="41" applyNumberFormat="1" applyBorder="1"/>
    <xf numFmtId="164" fontId="0" fillId="0" borderId="12" xfId="0" applyNumberFormat="1" applyBorder="1"/>
    <xf numFmtId="3" fontId="0" fillId="0" borderId="11" xfId="0" applyNumberFormat="1" applyFill="1" applyBorder="1"/>
    <xf numFmtId="3" fontId="0" fillId="0" borderId="12" xfId="0" applyNumberFormat="1" applyFill="1" applyBorder="1"/>
    <xf numFmtId="164" fontId="3" fillId="0" borderId="10" xfId="41" applyNumberFormat="1" applyFont="1" applyBorder="1"/>
    <xf numFmtId="3" fontId="3" fillId="0" borderId="10" xfId="0" applyNumberFormat="1" applyFont="1" applyFill="1" applyBorder="1"/>
    <xf numFmtId="3" fontId="3" fillId="24" borderId="10" xfId="0" applyNumberFormat="1" applyFont="1" applyFill="1" applyBorder="1"/>
    <xf numFmtId="3" fontId="2" fillId="0" borderId="11" xfId="41" applyNumberFormat="1" applyBorder="1"/>
    <xf numFmtId="3" fontId="2" fillId="0" borderId="12" xfId="41" applyNumberFormat="1" applyBorder="1"/>
    <xf numFmtId="3" fontId="10" fillId="0" borderId="11" xfId="0" applyNumberFormat="1" applyFont="1" applyBorder="1" applyProtection="1"/>
    <xf numFmtId="3" fontId="11" fillId="0" borderId="11" xfId="0" applyNumberFormat="1" applyFont="1" applyBorder="1"/>
    <xf numFmtId="3" fontId="10" fillId="0" borderId="12" xfId="0" applyNumberFormat="1" applyFont="1" applyBorder="1" applyProtection="1"/>
    <xf numFmtId="3" fontId="9" fillId="0" borderId="10" xfId="0" applyNumberFormat="1" applyFont="1" applyBorder="1" applyProtection="1"/>
    <xf numFmtId="0" fontId="3" fillId="0" borderId="10" xfId="0" applyFont="1" applyBorder="1" applyAlignment="1">
      <alignment horizontal="left"/>
    </xf>
    <xf numFmtId="3" fontId="1" fillId="0" borderId="10" xfId="0" applyNumberFormat="1" applyFont="1" applyBorder="1"/>
    <xf numFmtId="164" fontId="1" fillId="0" borderId="10" xfId="0" applyNumberFormat="1" applyFont="1" applyBorder="1"/>
    <xf numFmtId="0" fontId="3" fillId="0" borderId="13" xfId="0" applyFont="1" applyBorder="1" applyAlignment="1">
      <alignment horizontal="center" wrapText="1"/>
    </xf>
    <xf numFmtId="0" fontId="1" fillId="0" borderId="13" xfId="0" applyFont="1" applyBorder="1" applyAlignment="1">
      <alignment horizontal="center"/>
    </xf>
    <xf numFmtId="3" fontId="1" fillId="0" borderId="10" xfId="0" applyNumberFormat="1" applyFont="1" applyFill="1" applyBorder="1"/>
    <xf numFmtId="0" fontId="1" fillId="0" borderId="13" xfId="0" applyFont="1" applyBorder="1" applyAlignment="1">
      <alignment horizontal="center" wrapText="1"/>
    </xf>
    <xf numFmtId="0" fontId="12" fillId="0" borderId="13" xfId="0" applyFont="1" applyBorder="1" applyAlignment="1" applyProtection="1">
      <alignment horizontal="center"/>
    </xf>
    <xf numFmtId="0" fontId="12" fillId="0" borderId="13" xfId="0" applyFont="1" applyBorder="1" applyAlignment="1" applyProtection="1">
      <alignment horizontal="center" wrapText="1"/>
    </xf>
    <xf numFmtId="0" fontId="9" fillId="0" borderId="13" xfId="0" applyFont="1" applyBorder="1" applyAlignment="1" applyProtection="1">
      <alignment horizontal="center" wrapText="1"/>
    </xf>
    <xf numFmtId="0" fontId="3" fillId="0" borderId="13" xfId="0" applyFont="1" applyBorder="1" applyAlignment="1">
      <alignment horizontal="center"/>
    </xf>
    <xf numFmtId="0" fontId="3" fillId="0" borderId="14" xfId="0" applyFont="1" applyBorder="1" applyAlignment="1">
      <alignment horizontal="center" wrapText="1"/>
    </xf>
    <xf numFmtId="3" fontId="0" fillId="0" borderId="15" xfId="0" applyNumberFormat="1" applyBorder="1"/>
    <xf numFmtId="3" fontId="0" fillId="0" borderId="16" xfId="0" applyNumberFormat="1" applyBorder="1"/>
    <xf numFmtId="3" fontId="0" fillId="0" borderId="17" xfId="0" applyNumberFormat="1" applyBorder="1"/>
    <xf numFmtId="3" fontId="0" fillId="0" borderId="18" xfId="0" applyNumberFormat="1" applyBorder="1"/>
    <xf numFmtId="3" fontId="0" fillId="0" borderId="19" xfId="0" applyNumberFormat="1" applyBorder="1"/>
    <xf numFmtId="3" fontId="0" fillId="0" borderId="20" xfId="0" applyNumberFormat="1" applyBorder="1"/>
    <xf numFmtId="3" fontId="3" fillId="0" borderId="21" xfId="0" applyNumberFormat="1" applyFont="1" applyBorder="1"/>
    <xf numFmtId="3" fontId="3" fillId="0" borderId="22" xfId="0" applyNumberFormat="1" applyFont="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26" xfId="0" applyNumberFormat="1" applyBorder="1"/>
    <xf numFmtId="3" fontId="1" fillId="0" borderId="13" xfId="0" applyNumberFormat="1" applyFont="1" applyBorder="1" applyAlignment="1">
      <alignment horizontal="center" wrapText="1"/>
    </xf>
    <xf numFmtId="3" fontId="3" fillId="0" borderId="27" xfId="0" applyNumberFormat="1" applyFont="1" applyBorder="1"/>
    <xf numFmtId="0" fontId="3" fillId="0" borderId="28" xfId="0" applyFont="1" applyBorder="1" applyAlignment="1">
      <alignment horizontal="center"/>
    </xf>
    <xf numFmtId="0" fontId="0" fillId="0" borderId="17" xfId="0" applyBorder="1"/>
    <xf numFmtId="0" fontId="3" fillId="0" borderId="0" xfId="0" applyFont="1" applyAlignment="1">
      <alignment horizontal="left"/>
    </xf>
    <xf numFmtId="0" fontId="0" fillId="0" borderId="0" xfId="0" applyAlignment="1">
      <alignment horizontal="left"/>
    </xf>
    <xf numFmtId="0" fontId="3" fillId="0" borderId="29" xfId="0" applyFont="1" applyBorder="1" applyAlignment="1">
      <alignment horizontal="left" wrapText="1"/>
    </xf>
    <xf numFmtId="0" fontId="3" fillId="0" borderId="29" xfId="0" applyFont="1" applyBorder="1" applyAlignment="1">
      <alignment wrapText="1"/>
    </xf>
    <xf numFmtId="0" fontId="0" fillId="0" borderId="30" xfId="0" applyBorder="1" applyAlignment="1">
      <alignment vertical="top" wrapText="1"/>
    </xf>
    <xf numFmtId="0" fontId="0" fillId="0" borderId="31" xfId="0" applyBorder="1" applyAlignment="1">
      <alignment vertical="top" wrapText="1"/>
    </xf>
    <xf numFmtId="0" fontId="5" fillId="0" borderId="0" xfId="0" applyFont="1" applyAlignment="1"/>
    <xf numFmtId="0" fontId="0" fillId="0" borderId="0" xfId="0" applyAlignment="1">
      <alignment wrapText="1"/>
    </xf>
    <xf numFmtId="0" fontId="1" fillId="0" borderId="13" xfId="0" applyFont="1" applyBorder="1" applyAlignment="1"/>
    <xf numFmtId="164" fontId="1" fillId="0" borderId="10" xfId="41" applyNumberFormat="1" applyFont="1" applyBorder="1"/>
    <xf numFmtId="4" fontId="0" fillId="0" borderId="0" xfId="0" applyNumberFormat="1"/>
    <xf numFmtId="0" fontId="1" fillId="0" borderId="0" xfId="0" applyFont="1" applyFill="1" applyBorder="1" applyAlignment="1">
      <alignment horizontal="center" wrapText="1"/>
    </xf>
    <xf numFmtId="3" fontId="2" fillId="0" borderId="0" xfId="0" applyNumberFormat="1" applyFont="1"/>
    <xf numFmtId="0" fontId="0" fillId="0" borderId="0" xfId="0" applyAlignment="1"/>
    <xf numFmtId="0" fontId="2" fillId="0" borderId="0" xfId="0" applyFont="1" applyAlignment="1"/>
    <xf numFmtId="0" fontId="3" fillId="0" borderId="27" xfId="0" applyFont="1" applyBorder="1"/>
    <xf numFmtId="0" fontId="3" fillId="0" borderId="0" xfId="0" applyFont="1" applyBorder="1" applyAlignment="1">
      <alignment horizontal="left" vertical="top" wrapText="1"/>
    </xf>
    <xf numFmtId="0" fontId="19" fillId="0" borderId="0" xfId="0" applyFont="1" applyBorder="1" applyAlignment="1">
      <alignment vertical="top"/>
    </xf>
    <xf numFmtId="0" fontId="3" fillId="0" borderId="0" xfId="0" applyFont="1" applyBorder="1" applyAlignment="1">
      <alignment vertical="top" wrapText="1"/>
    </xf>
    <xf numFmtId="0" fontId="0" fillId="0" borderId="0" xfId="0" applyBorder="1" applyAlignment="1"/>
    <xf numFmtId="0" fontId="22" fillId="0" borderId="30" xfId="0" applyFont="1" applyBorder="1" applyAlignment="1"/>
    <xf numFmtId="0" fontId="0" fillId="0" borderId="30" xfId="0" applyBorder="1" applyAlignment="1"/>
    <xf numFmtId="0" fontId="3" fillId="0" borderId="0" xfId="0" applyFont="1" applyBorder="1" applyAlignment="1"/>
    <xf numFmtId="0" fontId="3" fillId="0" borderId="0" xfId="0" applyFont="1" applyBorder="1" applyAlignment="1">
      <alignment horizontal="left"/>
    </xf>
    <xf numFmtId="0" fontId="0" fillId="0" borderId="0" xfId="0" applyAlignment="1">
      <alignment horizontal="center"/>
    </xf>
    <xf numFmtId="0" fontId="0" fillId="0" borderId="0" xfId="0" applyBorder="1" applyAlignment="1">
      <alignment horizontal="center"/>
    </xf>
    <xf numFmtId="164" fontId="2" fillId="0" borderId="0" xfId="41" applyNumberFormat="1"/>
    <xf numFmtId="39" fontId="2" fillId="0" borderId="0" xfId="28" applyNumberFormat="1"/>
    <xf numFmtId="0" fontId="0" fillId="0" borderId="0" xfId="0" applyFill="1" applyAlignment="1"/>
    <xf numFmtId="0" fontId="3" fillId="0" borderId="10" xfId="0" applyFont="1" applyBorder="1" applyAlignment="1">
      <alignment horizontal="left" wrapText="1"/>
    </xf>
    <xf numFmtId="0" fontId="3" fillId="0" borderId="10" xfId="0" applyFont="1" applyBorder="1" applyAlignment="1">
      <alignment wrapText="1"/>
    </xf>
    <xf numFmtId="0" fontId="3" fillId="0" borderId="10" xfId="0" applyFont="1" applyFill="1" applyBorder="1" applyAlignment="1">
      <alignment horizontal="left" wrapText="1"/>
    </xf>
    <xf numFmtId="0" fontId="1" fillId="0" borderId="13" xfId="0" applyFont="1" applyBorder="1" applyAlignment="1">
      <alignment horizontal="left" wrapText="1"/>
    </xf>
    <xf numFmtId="0" fontId="3" fillId="0" borderId="13" xfId="0" applyFont="1" applyBorder="1" applyAlignment="1"/>
    <xf numFmtId="0" fontId="1" fillId="0" borderId="32" xfId="0" applyFont="1" applyBorder="1" applyAlignment="1">
      <alignment horizontal="left" wrapText="1"/>
    </xf>
    <xf numFmtId="0" fontId="3" fillId="0" borderId="32" xfId="0" applyFont="1" applyBorder="1" applyAlignment="1"/>
    <xf numFmtId="0" fontId="3" fillId="0" borderId="33" xfId="0" applyFont="1" applyBorder="1" applyAlignment="1">
      <alignment horizontal="left"/>
    </xf>
    <xf numFmtId="0" fontId="9" fillId="0" borderId="32" xfId="0" applyFont="1" applyBorder="1" applyAlignment="1" applyProtection="1"/>
    <xf numFmtId="0" fontId="1" fillId="0" borderId="32" xfId="0" applyFont="1" applyBorder="1" applyAlignment="1"/>
    <xf numFmtId="0" fontId="3" fillId="0" borderId="34" xfId="0" applyFont="1" applyBorder="1" applyAlignment="1">
      <alignment horizontal="left"/>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3" fontId="4" fillId="0" borderId="11" xfId="0" applyNumberFormat="1" applyFont="1" applyFill="1" applyBorder="1" applyAlignment="1">
      <alignment horizontal="right"/>
    </xf>
    <xf numFmtId="164" fontId="4" fillId="0" borderId="18" xfId="0" applyNumberFormat="1" applyFont="1" applyFill="1" applyBorder="1" applyAlignment="1">
      <alignment horizontal="right"/>
    </xf>
    <xf numFmtId="3" fontId="0" fillId="0" borderId="0" xfId="0" applyNumberFormat="1" applyBorder="1"/>
    <xf numFmtId="164" fontId="3" fillId="0" borderId="21" xfId="0" applyNumberFormat="1" applyFont="1" applyFill="1" applyBorder="1"/>
    <xf numFmtId="3" fontId="3" fillId="0" borderId="27" xfId="0" applyNumberFormat="1" applyFont="1" applyFill="1" applyBorder="1"/>
    <xf numFmtId="164" fontId="3" fillId="0" borderId="10" xfId="0" applyNumberFormat="1" applyFont="1" applyFill="1" applyBorder="1"/>
    <xf numFmtId="164" fontId="0" fillId="0" borderId="15" xfId="0" applyNumberFormat="1" applyFill="1" applyBorder="1"/>
    <xf numFmtId="165" fontId="0" fillId="0" borderId="12" xfId="0" applyNumberFormat="1" applyFill="1" applyBorder="1"/>
    <xf numFmtId="164" fontId="0" fillId="0" borderId="12" xfId="0" applyNumberFormat="1" applyFill="1" applyBorder="1"/>
    <xf numFmtId="0" fontId="4" fillId="0" borderId="39" xfId="0" applyFont="1" applyBorder="1" applyAlignment="1">
      <alignment horizontal="left"/>
    </xf>
    <xf numFmtId="0" fontId="3" fillId="0" borderId="40" xfId="0" applyFont="1" applyBorder="1"/>
    <xf numFmtId="3" fontId="3" fillId="0" borderId="40" xfId="0" applyNumberFormat="1" applyFont="1" applyFill="1" applyBorder="1"/>
    <xf numFmtId="164" fontId="3" fillId="0" borderId="41" xfId="0" applyNumberFormat="1" applyFont="1" applyFill="1" applyBorder="1"/>
    <xf numFmtId="165" fontId="3" fillId="0" borderId="42" xfId="0" applyNumberFormat="1" applyFont="1" applyFill="1" applyBorder="1"/>
    <xf numFmtId="165" fontId="3" fillId="0" borderId="40" xfId="0" applyNumberFormat="1" applyFont="1" applyFill="1" applyBorder="1"/>
    <xf numFmtId="3" fontId="3" fillId="0" borderId="42" xfId="0" applyNumberFormat="1" applyFont="1" applyFill="1" applyBorder="1"/>
    <xf numFmtId="164" fontId="3" fillId="0" borderId="40" xfId="0" applyNumberFormat="1" applyFont="1" applyFill="1" applyBorder="1"/>
    <xf numFmtId="165" fontId="3" fillId="0" borderId="27" xfId="0" applyNumberFormat="1" applyFont="1" applyFill="1" applyBorder="1"/>
    <xf numFmtId="165" fontId="3" fillId="0" borderId="10" xfId="0" applyNumberFormat="1" applyFont="1" applyFill="1" applyBorder="1"/>
    <xf numFmtId="164" fontId="2" fillId="0" borderId="0" xfId="28" applyNumberFormat="1"/>
    <xf numFmtId="0" fontId="3" fillId="0" borderId="32" xfId="0" applyFont="1" applyBorder="1" applyAlignment="1">
      <alignment horizontal="left" wrapText="1"/>
    </xf>
    <xf numFmtId="3" fontId="3" fillId="0" borderId="10" xfId="41" applyNumberFormat="1" applyFont="1" applyBorder="1"/>
    <xf numFmtId="0" fontId="0" fillId="0" borderId="0" xfId="0" applyFill="1" applyAlignment="1">
      <alignment wrapText="1"/>
    </xf>
    <xf numFmtId="3" fontId="4" fillId="0" borderId="12" xfId="0" applyNumberFormat="1" applyFont="1" applyFill="1" applyBorder="1" applyAlignment="1">
      <alignment horizontal="right"/>
    </xf>
    <xf numFmtId="164" fontId="4" fillId="0" borderId="43" xfId="0" applyNumberFormat="1" applyFont="1" applyFill="1" applyBorder="1" applyAlignment="1">
      <alignment horizontal="right"/>
    </xf>
    <xf numFmtId="164" fontId="0" fillId="0" borderId="18" xfId="0" applyNumberFormat="1" applyFill="1" applyBorder="1" applyAlignment="1">
      <alignment horizontal="right"/>
    </xf>
    <xf numFmtId="3" fontId="0" fillId="0" borderId="11" xfId="0" applyNumberFormat="1" applyFill="1" applyBorder="1" applyAlignment="1">
      <alignment horizontal="right"/>
    </xf>
    <xf numFmtId="164" fontId="0" fillId="0" borderId="11" xfId="0" applyNumberFormat="1" applyFill="1" applyBorder="1" applyAlignment="1">
      <alignment horizontal="right"/>
    </xf>
    <xf numFmtId="3" fontId="0" fillId="0" borderId="12" xfId="0" applyNumberFormat="1" applyFill="1" applyBorder="1" applyAlignment="1">
      <alignment horizontal="right"/>
    </xf>
    <xf numFmtId="164" fontId="0" fillId="0" borderId="15" xfId="0" applyNumberFormat="1" applyFill="1" applyBorder="1" applyAlignment="1">
      <alignment horizontal="right"/>
    </xf>
    <xf numFmtId="164" fontId="0" fillId="0" borderId="12" xfId="0" applyNumberFormat="1" applyFill="1" applyBorder="1" applyAlignment="1">
      <alignment horizontal="right"/>
    </xf>
    <xf numFmtId="165" fontId="3" fillId="0" borderId="27" xfId="41" applyNumberFormat="1" applyFont="1" applyFill="1" applyBorder="1" applyAlignment="1">
      <alignment horizontal="right"/>
    </xf>
    <xf numFmtId="165" fontId="3" fillId="0" borderId="10" xfId="41" applyNumberFormat="1" applyFont="1" applyFill="1" applyBorder="1"/>
    <xf numFmtId="0" fontId="24" fillId="0" borderId="0" xfId="38"/>
    <xf numFmtId="0" fontId="3" fillId="0" borderId="0" xfId="38" applyFont="1"/>
    <xf numFmtId="0" fontId="15" fillId="0" borderId="0" xfId="38" applyFont="1" applyAlignment="1">
      <alignment horizontal="center"/>
    </xf>
    <xf numFmtId="0" fontId="3" fillId="0" borderId="34" xfId="38" applyFont="1" applyBorder="1" applyAlignment="1">
      <alignment horizontal="left"/>
    </xf>
    <xf numFmtId="0" fontId="3" fillId="0" borderId="44" xfId="38" applyFont="1" applyBorder="1" applyAlignment="1">
      <alignment horizontal="center" wrapText="1"/>
    </xf>
    <xf numFmtId="0" fontId="3" fillId="0" borderId="34" xfId="38" applyFont="1" applyBorder="1" applyAlignment="1">
      <alignment horizontal="center" wrapText="1"/>
    </xf>
    <xf numFmtId="0" fontId="3" fillId="0" borderId="45" xfId="38" applyFont="1" applyBorder="1" applyAlignment="1">
      <alignment horizontal="center" wrapText="1"/>
    </xf>
    <xf numFmtId="0" fontId="3" fillId="0" borderId="28" xfId="38" applyFont="1" applyBorder="1" applyAlignment="1">
      <alignment horizontal="center" wrapText="1"/>
    </xf>
    <xf numFmtId="0" fontId="13" fillId="0" borderId="39" xfId="38" applyFont="1" applyBorder="1"/>
    <xf numFmtId="0" fontId="3" fillId="0" borderId="47" xfId="38" applyFont="1" applyBorder="1"/>
    <xf numFmtId="3" fontId="3" fillId="0" borderId="10" xfId="38" applyNumberFormat="1" applyFont="1" applyBorder="1"/>
    <xf numFmtId="3" fontId="3" fillId="0" borderId="32" xfId="38" applyNumberFormat="1" applyFont="1" applyBorder="1"/>
    <xf numFmtId="3" fontId="3" fillId="0" borderId="27" xfId="38" applyNumberFormat="1" applyFont="1" applyBorder="1"/>
    <xf numFmtId="0" fontId="13" fillId="0" borderId="48" xfId="38" applyFont="1" applyBorder="1"/>
    <xf numFmtId="0" fontId="12" fillId="0" borderId="47" xfId="38" applyFont="1" applyBorder="1"/>
    <xf numFmtId="0" fontId="12" fillId="0" borderId="10" xfId="38" applyFont="1" applyBorder="1"/>
    <xf numFmtId="3" fontId="12" fillId="0" borderId="32" xfId="38" applyNumberFormat="1" applyFont="1" applyBorder="1"/>
    <xf numFmtId="3" fontId="12" fillId="0" borderId="27" xfId="38" applyNumberFormat="1" applyFont="1" applyBorder="1"/>
    <xf numFmtId="3" fontId="4" fillId="0" borderId="23" xfId="0" applyNumberFormat="1" applyFont="1" applyFill="1" applyBorder="1"/>
    <xf numFmtId="3" fontId="4" fillId="0" borderId="11" xfId="0" applyNumberFormat="1" applyFont="1" applyFill="1" applyBorder="1"/>
    <xf numFmtId="3" fontId="4" fillId="0" borderId="12" xfId="0" applyNumberFormat="1" applyFont="1" applyFill="1" applyBorder="1"/>
    <xf numFmtId="3" fontId="4" fillId="0" borderId="49" xfId="0" applyNumberFormat="1" applyFont="1" applyFill="1" applyBorder="1"/>
    <xf numFmtId="164" fontId="4" fillId="0" borderId="11" xfId="0" applyNumberFormat="1" applyFont="1" applyFill="1" applyBorder="1" applyAlignment="1">
      <alignment horizontal="right"/>
    </xf>
    <xf numFmtId="3" fontId="4" fillId="0" borderId="50" xfId="0" applyNumberFormat="1" applyFont="1" applyFill="1" applyBorder="1"/>
    <xf numFmtId="3" fontId="4" fillId="0" borderId="33" xfId="0" applyNumberFormat="1" applyFont="1" applyFill="1" applyBorder="1"/>
    <xf numFmtId="0" fontId="42" fillId="0" borderId="51" xfId="0" applyFont="1" applyBorder="1" applyAlignment="1">
      <alignment horizontal="justify"/>
    </xf>
    <xf numFmtId="0" fontId="0" fillId="0" borderId="51" xfId="0" applyBorder="1" applyAlignment="1">
      <alignment horizontal="justify"/>
    </xf>
    <xf numFmtId="0" fontId="0" fillId="0" borderId="0" xfId="0" applyAlignment="1">
      <alignment horizontal="justify"/>
    </xf>
    <xf numFmtId="0" fontId="2" fillId="0" borderId="0" xfId="0" applyFont="1" applyFill="1" applyAlignment="1"/>
    <xf numFmtId="0" fontId="24" fillId="0" borderId="0" xfId="38" applyFill="1"/>
    <xf numFmtId="0" fontId="0" fillId="0" borderId="52" xfId="0" applyBorder="1"/>
    <xf numFmtId="165" fontId="0" fillId="0" borderId="12" xfId="0" applyNumberFormat="1" applyBorder="1"/>
    <xf numFmtId="165" fontId="0" fillId="0" borderId="11" xfId="0" applyNumberFormat="1" applyBorder="1"/>
    <xf numFmtId="3" fontId="3" fillId="0" borderId="33" xfId="0" applyNumberFormat="1" applyFont="1" applyBorder="1"/>
    <xf numFmtId="3" fontId="12" fillId="0" borderId="10" xfId="38" applyNumberFormat="1" applyFont="1" applyBorder="1"/>
    <xf numFmtId="0" fontId="0" fillId="0" borderId="0" xfId="0" applyFont="1" applyFill="1" applyBorder="1" applyAlignment="1">
      <alignment vertical="top" wrapText="1"/>
    </xf>
    <xf numFmtId="0" fontId="3" fillId="26" borderId="53" xfId="38" applyFont="1" applyFill="1" applyBorder="1" applyAlignment="1">
      <alignment horizontal="center" wrapText="1"/>
    </xf>
    <xf numFmtId="3" fontId="3" fillId="26" borderId="56" xfId="38" applyNumberFormat="1" applyFont="1" applyFill="1" applyBorder="1"/>
    <xf numFmtId="0" fontId="0" fillId="26" borderId="54" xfId="0" applyFill="1" applyBorder="1"/>
    <xf numFmtId="3" fontId="12" fillId="26" borderId="56" xfId="38" applyNumberFormat="1" applyFont="1" applyFill="1" applyBorder="1"/>
    <xf numFmtId="0" fontId="3" fillId="26" borderId="28" xfId="38" applyFont="1" applyFill="1" applyBorder="1" applyAlignment="1">
      <alignment horizontal="center" wrapText="1"/>
    </xf>
    <xf numFmtId="3" fontId="3" fillId="26" borderId="10" xfId="38" applyNumberFormat="1" applyFont="1" applyFill="1" applyBorder="1"/>
    <xf numFmtId="0" fontId="0" fillId="26" borderId="12" xfId="0" applyFill="1" applyBorder="1"/>
    <xf numFmtId="3" fontId="12" fillId="26" borderId="10" xfId="38" applyNumberFormat="1" applyFont="1" applyFill="1" applyBorder="1"/>
    <xf numFmtId="0" fontId="2" fillId="0" borderId="0" xfId="38" applyFont="1" applyFill="1"/>
    <xf numFmtId="3" fontId="2" fillId="0" borderId="11" xfId="0" applyNumberFormat="1" applyFont="1" applyFill="1" applyBorder="1" applyAlignment="1">
      <alignment horizontal="right"/>
    </xf>
    <xf numFmtId="3" fontId="4" fillId="0" borderId="23" xfId="0" applyNumberFormat="1" applyFont="1" applyFill="1" applyBorder="1" applyAlignment="1">
      <alignment horizontal="right"/>
    </xf>
    <xf numFmtId="3" fontId="0" fillId="0" borderId="11" xfId="0" applyNumberFormat="1" applyBorder="1" applyAlignment="1">
      <alignment horizontal="right"/>
    </xf>
    <xf numFmtId="165" fontId="0" fillId="0" borderId="11" xfId="0" applyNumberFormat="1" applyBorder="1" applyAlignment="1">
      <alignment horizontal="right"/>
    </xf>
    <xf numFmtId="164" fontId="2" fillId="0" borderId="18" xfId="0" applyNumberFormat="1" applyFont="1" applyFill="1" applyBorder="1" applyAlignment="1">
      <alignment horizontal="right"/>
    </xf>
    <xf numFmtId="0" fontId="2" fillId="0" borderId="11" xfId="0" applyFont="1" applyBorder="1"/>
    <xf numFmtId="3" fontId="2" fillId="0" borderId="23" xfId="0" applyNumberFormat="1" applyFont="1" applyFill="1" applyBorder="1" applyAlignment="1">
      <alignment horizontal="right"/>
    </xf>
    <xf numFmtId="165" fontId="0" fillId="0" borderId="23" xfId="0" applyNumberFormat="1" applyFill="1" applyBorder="1"/>
    <xf numFmtId="165" fontId="0" fillId="0" borderId="17" xfId="0" applyNumberFormat="1" applyBorder="1"/>
    <xf numFmtId="164" fontId="0" fillId="0" borderId="57" xfId="0" applyNumberFormat="1" applyFill="1" applyBorder="1" applyAlignment="1">
      <alignment horizontal="right"/>
    </xf>
    <xf numFmtId="164" fontId="3" fillId="0" borderId="33" xfId="41" applyNumberFormat="1" applyFont="1" applyBorder="1"/>
    <xf numFmtId="0" fontId="0" fillId="0" borderId="39" xfId="0" applyBorder="1" applyAlignment="1"/>
    <xf numFmtId="0" fontId="0" fillId="0" borderId="20" xfId="0" applyBorder="1" applyAlignment="1"/>
    <xf numFmtId="0" fontId="3" fillId="0" borderId="13" xfId="0" applyFont="1" applyBorder="1" applyAlignment="1">
      <alignment horizontal="center"/>
    </xf>
    <xf numFmtId="0" fontId="3" fillId="0" borderId="37" xfId="0" applyFont="1" applyBorder="1" applyAlignment="1">
      <alignment horizontal="center"/>
    </xf>
    <xf numFmtId="0" fontId="0" fillId="0" borderId="0" xfId="0" applyAlignment="1"/>
    <xf numFmtId="0" fontId="2" fillId="0" borderId="39" xfId="0" applyFont="1" applyBorder="1" applyAlignment="1">
      <alignment horizontal="left"/>
    </xf>
    <xf numFmtId="0" fontId="2" fillId="0" borderId="0" xfId="0" applyFont="1" applyFill="1" applyAlignment="1">
      <alignment horizontal="left"/>
    </xf>
    <xf numFmtId="0" fontId="0" fillId="0" borderId="0" xfId="0" applyFill="1" applyAlignment="1">
      <alignment horizontal="left"/>
    </xf>
    <xf numFmtId="3" fontId="13" fillId="0" borderId="58" xfId="38" applyNumberFormat="1" applyFont="1" applyBorder="1" applyAlignment="1">
      <alignment wrapText="1"/>
    </xf>
    <xf numFmtId="3" fontId="13" fillId="0" borderId="11" xfId="38" applyNumberFormat="1" applyFont="1" applyBorder="1" applyAlignment="1">
      <alignment wrapText="1"/>
    </xf>
    <xf numFmtId="3" fontId="13" fillId="0" borderId="39" xfId="38" applyNumberFormat="1" applyFont="1" applyBorder="1" applyAlignment="1">
      <alignment wrapText="1"/>
    </xf>
    <xf numFmtId="3" fontId="12" fillId="26" borderId="54" xfId="38" applyNumberFormat="1" applyFont="1" applyFill="1" applyBorder="1" applyAlignment="1">
      <alignment wrapText="1"/>
    </xf>
    <xf numFmtId="3" fontId="13" fillId="0" borderId="46" xfId="38" applyNumberFormat="1" applyFont="1" applyBorder="1" applyAlignment="1">
      <alignment wrapText="1"/>
    </xf>
    <xf numFmtId="3" fontId="3" fillId="26" borderId="20" xfId="38" applyNumberFormat="1" applyFont="1" applyFill="1" applyBorder="1" applyAlignment="1">
      <alignment wrapText="1"/>
    </xf>
    <xf numFmtId="3" fontId="12" fillId="26" borderId="55" xfId="38" applyNumberFormat="1" applyFont="1" applyFill="1" applyBorder="1" applyAlignment="1">
      <alignment wrapText="1"/>
    </xf>
    <xf numFmtId="3" fontId="13" fillId="0" borderId="20" xfId="38" applyNumberFormat="1" applyFont="1" applyBorder="1" applyAlignment="1">
      <alignment wrapText="1"/>
    </xf>
    <xf numFmtId="0" fontId="6" fillId="0" borderId="59" xfId="0" applyFont="1" applyBorder="1" applyAlignment="1">
      <alignment horizontal="left" vertical="center"/>
    </xf>
    <xf numFmtId="0" fontId="23" fillId="0" borderId="30" xfId="0" applyFont="1" applyBorder="1" applyAlignment="1">
      <alignment horizontal="right"/>
    </xf>
    <xf numFmtId="0" fontId="20" fillId="0" borderId="0" xfId="0" applyFont="1" applyBorder="1" applyAlignment="1">
      <alignment horizontal="left"/>
    </xf>
    <xf numFmtId="14" fontId="21" fillId="0" borderId="0" xfId="0" applyNumberFormat="1" applyFont="1" applyBorder="1" applyAlignment="1">
      <alignment horizontal="left"/>
    </xf>
    <xf numFmtId="0" fontId="21" fillId="0" borderId="0" xfId="0" applyFont="1" applyBorder="1" applyAlignment="1">
      <alignment horizontal="left"/>
    </xf>
    <xf numFmtId="0" fontId="3" fillId="0" borderId="10" xfId="0" applyFont="1" applyFill="1" applyBorder="1" applyAlignment="1">
      <alignment wrapText="1"/>
    </xf>
    <xf numFmtId="0" fontId="4" fillId="0" borderId="52" xfId="0" applyFont="1" applyBorder="1" applyAlignment="1">
      <alignment horizontal="left"/>
    </xf>
    <xf numFmtId="0" fontId="4" fillId="0" borderId="17" xfId="0" applyFont="1" applyBorder="1" applyAlignment="1">
      <alignment horizontal="left"/>
    </xf>
    <xf numFmtId="0" fontId="0" fillId="0" borderId="39" xfId="0" applyBorder="1" applyAlignment="1"/>
    <xf numFmtId="0" fontId="0" fillId="0" borderId="20" xfId="0" applyBorder="1" applyAlignment="1"/>
    <xf numFmtId="0" fontId="0" fillId="0" borderId="39" xfId="0" applyBorder="1" applyAlignment="1">
      <alignment horizontal="left"/>
    </xf>
    <xf numFmtId="0" fontId="0" fillId="0" borderId="20" xfId="0" applyBorder="1" applyAlignment="1">
      <alignment horizontal="left"/>
    </xf>
    <xf numFmtId="0" fontId="0" fillId="0" borderId="63" xfId="0" applyBorder="1" applyAlignment="1"/>
    <xf numFmtId="0" fontId="0" fillId="0" borderId="64" xfId="0" applyBorder="1" applyAlignment="1"/>
    <xf numFmtId="0" fontId="5" fillId="0" borderId="0" xfId="0" applyFont="1" applyBorder="1" applyAlignment="1">
      <alignment horizontal="center"/>
    </xf>
    <xf numFmtId="0" fontId="15" fillId="0" borderId="0" xfId="0" applyFont="1" applyBorder="1" applyAlignment="1">
      <alignment horizontal="center"/>
    </xf>
    <xf numFmtId="0" fontId="16" fillId="0" borderId="0" xfId="0" applyFont="1" applyBorder="1" applyAlignment="1">
      <alignment horizontal="center"/>
    </xf>
    <xf numFmtId="0" fontId="3" fillId="0" borderId="61" xfId="0" applyFont="1" applyBorder="1" applyAlignment="1">
      <alignment horizontal="center"/>
    </xf>
    <xf numFmtId="0" fontId="3" fillId="0" borderId="13" xfId="0" applyFont="1" applyBorder="1" applyAlignment="1">
      <alignment horizontal="center"/>
    </xf>
    <xf numFmtId="0" fontId="3" fillId="0" borderId="49" xfId="0" applyFont="1" applyBorder="1" applyAlignment="1">
      <alignment horizontal="center"/>
    </xf>
    <xf numFmtId="0" fontId="3" fillId="0" borderId="62" xfId="0" applyFont="1" applyBorder="1" applyAlignment="1">
      <alignment horizontal="center"/>
    </xf>
    <xf numFmtId="0" fontId="3" fillId="0" borderId="11" xfId="0" applyFont="1" applyBorder="1" applyAlignment="1">
      <alignment horizontal="left" wrapText="1"/>
    </xf>
    <xf numFmtId="0" fontId="3" fillId="0" borderId="39" xfId="0" applyFont="1" applyBorder="1" applyAlignment="1">
      <alignment horizontal="left" wrapText="1"/>
    </xf>
    <xf numFmtId="0" fontId="3" fillId="0" borderId="13" xfId="0" applyFont="1" applyBorder="1" applyAlignment="1">
      <alignment horizontal="left" wrapText="1"/>
    </xf>
    <xf numFmtId="0" fontId="3" fillId="0" borderId="34" xfId="0" applyFont="1" applyBorder="1" applyAlignment="1">
      <alignment horizontal="left" wrapText="1"/>
    </xf>
    <xf numFmtId="0" fontId="3" fillId="0" borderId="14" xfId="0" applyFont="1" applyBorder="1" applyAlignment="1">
      <alignment horizontal="center"/>
    </xf>
    <xf numFmtId="0" fontId="41" fillId="0" borderId="0" xfId="0" applyFont="1" applyBorder="1" applyAlignment="1">
      <alignment horizontal="left" wrapText="1"/>
    </xf>
    <xf numFmtId="0" fontId="2" fillId="0" borderId="39" xfId="0" applyFont="1" applyBorder="1" applyAlignment="1"/>
    <xf numFmtId="0" fontId="0" fillId="0" borderId="60" xfId="0" applyBorder="1" applyAlignment="1">
      <alignment horizontal="left"/>
    </xf>
    <xf numFmtId="0" fontId="0" fillId="0" borderId="46" xfId="0" applyBorder="1" applyAlignment="1">
      <alignment horizontal="left"/>
    </xf>
    <xf numFmtId="0" fontId="5" fillId="0" borderId="0" xfId="0" applyFont="1" applyAlignment="1">
      <alignment horizontal="center"/>
    </xf>
    <xf numFmtId="0" fontId="15" fillId="0" borderId="0" xfId="0" applyFont="1" applyAlignment="1">
      <alignment horizontal="center"/>
    </xf>
    <xf numFmtId="0" fontId="15" fillId="0" borderId="0" xfId="0" applyFont="1" applyFill="1" applyAlignment="1">
      <alignment horizontal="center"/>
    </xf>
    <xf numFmtId="0" fontId="3" fillId="0" borderId="65" xfId="0" applyFont="1" applyBorder="1" applyAlignment="1">
      <alignment horizontal="center" wrapText="1"/>
    </xf>
    <xf numFmtId="0" fontId="0" fillId="0" borderId="66" xfId="0" applyBorder="1" applyAlignment="1">
      <alignment horizontal="center" wrapText="1"/>
    </xf>
    <xf numFmtId="0" fontId="3" fillId="0" borderId="20" xfId="0" applyFont="1" applyBorder="1" applyAlignment="1">
      <alignment horizontal="center" wrapText="1"/>
    </xf>
    <xf numFmtId="0" fontId="3" fillId="0" borderId="28" xfId="0" applyFont="1" applyBorder="1" applyAlignment="1">
      <alignment horizontal="center"/>
    </xf>
    <xf numFmtId="0" fontId="3" fillId="0" borderId="11" xfId="0" applyFont="1" applyBorder="1" applyAlignment="1"/>
    <xf numFmtId="0" fontId="3" fillId="0" borderId="13" xfId="0" applyFont="1" applyBorder="1" applyAlignment="1"/>
    <xf numFmtId="0" fontId="3" fillId="0" borderId="39" xfId="0" applyFont="1" applyBorder="1" applyAlignment="1">
      <alignment horizontal="center"/>
    </xf>
    <xf numFmtId="0" fontId="3" fillId="0" borderId="31" xfId="0" applyFont="1" applyBorder="1" applyAlignment="1">
      <alignment horizontal="center"/>
    </xf>
    <xf numFmtId="0" fontId="3" fillId="0" borderId="67" xfId="0" applyFont="1" applyBorder="1" applyAlignment="1">
      <alignment horizontal="center"/>
    </xf>
    <xf numFmtId="0" fontId="4" fillId="0" borderId="0" xfId="0" applyFont="1" applyFill="1" applyBorder="1" applyAlignment="1">
      <alignment wrapText="1"/>
    </xf>
    <xf numFmtId="0" fontId="0" fillId="0" borderId="0" xfId="0" applyBorder="1" applyAlignment="1">
      <alignment wrapText="1"/>
    </xf>
    <xf numFmtId="0" fontId="4" fillId="0" borderId="30" xfId="0" applyFont="1" applyFill="1" applyBorder="1" applyAlignment="1">
      <alignment horizontal="center" wrapText="1"/>
    </xf>
    <xf numFmtId="0" fontId="3" fillId="0" borderId="11" xfId="0" applyFont="1" applyBorder="1" applyAlignment="1">
      <alignment horizontal="center"/>
    </xf>
    <xf numFmtId="0" fontId="1" fillId="0" borderId="11" xfId="0" applyFont="1" applyBorder="1" applyAlignment="1">
      <alignment horizontal="left" wrapText="1"/>
    </xf>
    <xf numFmtId="0" fontId="1" fillId="0" borderId="13" xfId="0" applyFont="1" applyBorder="1" applyAlignment="1">
      <alignment horizontal="left" wrapText="1"/>
    </xf>
    <xf numFmtId="0" fontId="3" fillId="0" borderId="11" xfId="0" applyFont="1" applyBorder="1" applyAlignment="1">
      <alignment horizontal="center" wrapText="1"/>
    </xf>
    <xf numFmtId="0" fontId="3" fillId="0" borderId="13" xfId="0" applyFont="1" applyBorder="1" applyAlignment="1">
      <alignment horizontal="center" wrapText="1"/>
    </xf>
    <xf numFmtId="0" fontId="1" fillId="0" borderId="39" xfId="0" applyFont="1" applyBorder="1" applyAlignment="1">
      <alignment horizontal="center" vertical="center"/>
    </xf>
    <xf numFmtId="0" fontId="1" fillId="0" borderId="20" xfId="0" applyFont="1" applyBorder="1" applyAlignment="1">
      <alignment horizontal="center" vertical="center"/>
    </xf>
    <xf numFmtId="0" fontId="3" fillId="0" borderId="11" xfId="0" applyFont="1" applyBorder="1" applyAlignment="1">
      <alignment horizontal="center" vertical="center"/>
    </xf>
    <xf numFmtId="0" fontId="3" fillId="0" borderId="39" xfId="0" applyFont="1" applyBorder="1" applyAlignment="1">
      <alignment horizontal="center" vertical="center"/>
    </xf>
    <xf numFmtId="0" fontId="15" fillId="0" borderId="30" xfId="0" applyFont="1" applyBorder="1" applyAlignment="1">
      <alignment horizontal="center" wrapText="1"/>
    </xf>
    <xf numFmtId="0" fontId="15" fillId="0" borderId="0" xfId="0" applyFont="1" applyBorder="1" applyAlignment="1">
      <alignment horizontal="center" wrapText="1"/>
    </xf>
    <xf numFmtId="0" fontId="1" fillId="0" borderId="68" xfId="0" applyFont="1" applyBorder="1" applyAlignment="1">
      <alignment horizontal="left"/>
    </xf>
    <xf numFmtId="0" fontId="1" fillId="0" borderId="69" xfId="0" applyFont="1" applyBorder="1" applyAlignment="1">
      <alignment horizontal="left"/>
    </xf>
    <xf numFmtId="0" fontId="3" fillId="0" borderId="39" xfId="0" applyFont="1" applyBorder="1" applyAlignment="1">
      <alignment horizontal="center" wrapText="1"/>
    </xf>
    <xf numFmtId="0" fontId="1" fillId="0" borderId="20" xfId="0" applyFont="1" applyBorder="1" applyAlignment="1">
      <alignment horizontal="center"/>
    </xf>
    <xf numFmtId="0" fontId="3" fillId="0" borderId="39"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3" fillId="0" borderId="49" xfId="0" applyFont="1" applyBorder="1" applyAlignment="1">
      <alignment horizontal="center" wrapText="1"/>
    </xf>
    <xf numFmtId="0" fontId="3" fillId="0" borderId="37" xfId="0" applyFont="1" applyBorder="1" applyAlignment="1">
      <alignment horizontal="center" wrapText="1"/>
    </xf>
    <xf numFmtId="0" fontId="16" fillId="0" borderId="30" xfId="0" applyFont="1" applyBorder="1" applyAlignment="1">
      <alignment horizontal="center"/>
    </xf>
    <xf numFmtId="0" fontId="3" fillId="0" borderId="37" xfId="0" applyFont="1" applyBorder="1" applyAlignment="1">
      <alignment horizontal="center"/>
    </xf>
    <xf numFmtId="3" fontId="3" fillId="0" borderId="49" xfId="0" applyNumberFormat="1" applyFont="1" applyBorder="1" applyAlignment="1">
      <alignment horizontal="center" wrapText="1"/>
    </xf>
    <xf numFmtId="0" fontId="3" fillId="0" borderId="49" xfId="0" applyFont="1" applyFill="1" applyBorder="1" applyAlignment="1">
      <alignment horizontal="center" wrapText="1"/>
    </xf>
    <xf numFmtId="0" fontId="3" fillId="0" borderId="37" xfId="0" applyFont="1" applyFill="1" applyBorder="1" applyAlignment="1">
      <alignment horizontal="center" wrapText="1"/>
    </xf>
    <xf numFmtId="0" fontId="1" fillId="0" borderId="39" xfId="0" applyFont="1" applyBorder="1" applyAlignment="1">
      <alignment horizontal="center" wrapText="1"/>
    </xf>
    <xf numFmtId="0" fontId="1" fillId="0" borderId="20" xfId="0" applyFont="1" applyBorder="1" applyAlignment="1">
      <alignment horizontal="center" wrapText="1"/>
    </xf>
    <xf numFmtId="0" fontId="1" fillId="0" borderId="11" xfId="0" applyFont="1" applyBorder="1" applyAlignment="1">
      <alignment horizontal="center"/>
    </xf>
    <xf numFmtId="0" fontId="1" fillId="0" borderId="13" xfId="0" applyFont="1" applyBorder="1" applyAlignment="1">
      <alignment horizontal="center"/>
    </xf>
    <xf numFmtId="0" fontId="1" fillId="0" borderId="68" xfId="0" applyFont="1" applyBorder="1" applyAlignment="1">
      <alignment horizontal="left" wrapText="1"/>
    </xf>
    <xf numFmtId="0" fontId="0" fillId="0" borderId="69" xfId="0" applyBorder="1" applyAlignment="1">
      <alignment horizontal="left"/>
    </xf>
    <xf numFmtId="0" fontId="15" fillId="0" borderId="30" xfId="0" applyFont="1" applyBorder="1" applyAlignment="1">
      <alignment horizontal="center"/>
    </xf>
    <xf numFmtId="0" fontId="1" fillId="0" borderId="11" xfId="0" applyNumberFormat="1" applyFont="1" applyBorder="1" applyAlignment="1">
      <alignment horizontal="center" wrapText="1"/>
    </xf>
    <xf numFmtId="0" fontId="15" fillId="0" borderId="0" xfId="0" applyFont="1" applyFill="1" applyBorder="1" applyAlignment="1">
      <alignment horizontal="center"/>
    </xf>
    <xf numFmtId="0" fontId="16" fillId="0" borderId="0" xfId="0" applyFont="1" applyFill="1" applyBorder="1" applyAlignment="1">
      <alignment horizontal="center"/>
    </xf>
    <xf numFmtId="0" fontId="18" fillId="0" borderId="0" xfId="0" applyFont="1" applyBorder="1" applyAlignment="1" applyProtection="1">
      <alignment horizontal="center"/>
    </xf>
    <xf numFmtId="0" fontId="0" fillId="0" borderId="0" xfId="0" applyAlignment="1"/>
    <xf numFmtId="0" fontId="17" fillId="0" borderId="0" xfId="0" applyFont="1" applyBorder="1" applyAlignment="1" applyProtection="1">
      <alignment horizontal="center"/>
    </xf>
    <xf numFmtId="0" fontId="43" fillId="0" borderId="30" xfId="0" applyFont="1" applyBorder="1" applyAlignment="1" applyProtection="1">
      <alignment horizontal="left"/>
    </xf>
    <xf numFmtId="0" fontId="43" fillId="0" borderId="30" xfId="0" applyFont="1" applyBorder="1" applyAlignment="1">
      <alignment horizontal="left"/>
    </xf>
    <xf numFmtId="0" fontId="5" fillId="0" borderId="0" xfId="38" applyFont="1" applyAlignment="1">
      <alignment horizontal="center"/>
    </xf>
    <xf numFmtId="0" fontId="15" fillId="0" borderId="0" xfId="38" applyFont="1" applyAlignment="1">
      <alignment horizontal="center"/>
    </xf>
    <xf numFmtId="0" fontId="15" fillId="0" borderId="70" xfId="38" applyFont="1" applyBorder="1" applyAlignment="1">
      <alignment horizontal="center"/>
    </xf>
    <xf numFmtId="0" fontId="15" fillId="0" borderId="71" xfId="38" applyFont="1" applyBorder="1" applyAlignment="1">
      <alignment horizontal="center"/>
    </xf>
    <xf numFmtId="0" fontId="15" fillId="0" borderId="72" xfId="38" applyFont="1" applyBorder="1" applyAlignment="1">
      <alignment horizontal="center"/>
    </xf>
    <xf numFmtId="0" fontId="7" fillId="25" borderId="0" xfId="0" applyFont="1" applyFill="1" applyBorder="1" applyAlignment="1">
      <alignment horizontal="center"/>
    </xf>
    <xf numFmtId="0" fontId="14" fillId="0" borderId="0" xfId="0" applyFont="1" applyAlignment="1">
      <alignment horizontal="center"/>
    </xf>
    <xf numFmtId="0" fontId="7" fillId="0" borderId="0" xfId="0" applyFont="1" applyAlignment="1">
      <alignment horizontal="center"/>
    </xf>
    <xf numFmtId="0" fontId="7" fillId="25" borderId="0" xfId="0" applyFont="1" applyFill="1" applyAlignment="1">
      <alignment horizontal="center"/>
    </xf>
    <xf numFmtId="0" fontId="3" fillId="0" borderId="17" xfId="0" applyFont="1" applyBorder="1"/>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45"/>
    <cellStyle name="Normal 3" xfId="46"/>
    <cellStyle name="Normal_hscollaborativesrevisedreport_CR12453" xfId="38"/>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2"/>
  <sheetViews>
    <sheetView showGridLines="0" tabSelected="1" workbookViewId="0">
      <selection activeCell="A4" sqref="A4:I4"/>
    </sheetView>
  </sheetViews>
  <sheetFormatPr defaultRowHeight="12.75"/>
  <cols>
    <col min="2" max="2" width="4.42578125" customWidth="1"/>
    <col min="8" max="8" width="22.85546875" customWidth="1"/>
    <col min="9" max="9" width="4.42578125" style="86" customWidth="1"/>
  </cols>
  <sheetData>
    <row r="1" spans="1:9">
      <c r="A1" s="79" t="s">
        <v>135</v>
      </c>
    </row>
    <row r="2" spans="1:9" ht="12.75" customHeight="1">
      <c r="B2" s="80"/>
      <c r="C2" s="80"/>
      <c r="D2" s="80"/>
      <c r="E2" s="80"/>
      <c r="F2" s="80"/>
      <c r="G2" s="80"/>
      <c r="H2" s="1"/>
      <c r="I2" s="87"/>
    </row>
    <row r="3" spans="1:9" ht="13.5" thickBot="1">
      <c r="A3" s="78"/>
      <c r="B3" s="78"/>
      <c r="C3" s="78"/>
      <c r="D3" s="78"/>
      <c r="E3" s="78"/>
      <c r="F3" s="1"/>
      <c r="G3" s="1"/>
      <c r="H3" s="1"/>
      <c r="I3" s="87"/>
    </row>
    <row r="4" spans="1:9" ht="30" customHeight="1" thickTop="1" thickBot="1">
      <c r="A4" s="211" t="s">
        <v>111</v>
      </c>
      <c r="B4" s="211"/>
      <c r="C4" s="211"/>
      <c r="D4" s="211"/>
      <c r="E4" s="211"/>
      <c r="F4" s="211"/>
      <c r="G4" s="211"/>
      <c r="H4" s="211"/>
      <c r="I4" s="211"/>
    </row>
    <row r="5" spans="1:9" ht="13.5" thickTop="1">
      <c r="A5" s="1"/>
      <c r="B5" s="1"/>
      <c r="C5" s="1"/>
      <c r="D5" s="1"/>
      <c r="E5" s="1"/>
      <c r="F5" s="1"/>
      <c r="G5" s="1"/>
      <c r="H5" s="1"/>
      <c r="I5" s="87"/>
    </row>
    <row r="6" spans="1:9" ht="20.25">
      <c r="A6" s="213" t="s">
        <v>147</v>
      </c>
      <c r="B6" s="213"/>
      <c r="C6" s="213"/>
      <c r="D6" s="213"/>
      <c r="E6" s="213"/>
      <c r="F6" s="213"/>
      <c r="G6" s="213"/>
      <c r="H6" s="213"/>
      <c r="I6" s="213"/>
    </row>
    <row r="7" spans="1:9" ht="20.25">
      <c r="A7" s="213" t="s">
        <v>179</v>
      </c>
      <c r="B7" s="213"/>
      <c r="C7" s="213"/>
      <c r="D7" s="213"/>
      <c r="E7" s="213"/>
      <c r="F7" s="213"/>
      <c r="G7" s="213"/>
      <c r="H7" s="213"/>
      <c r="I7" s="213"/>
    </row>
    <row r="8" spans="1:9">
      <c r="A8" s="1"/>
      <c r="B8" s="1"/>
      <c r="C8" s="1"/>
      <c r="D8" s="1"/>
      <c r="E8" s="1"/>
      <c r="F8" s="1"/>
      <c r="G8" s="1"/>
      <c r="H8" s="1"/>
      <c r="I8" s="87"/>
    </row>
    <row r="9" spans="1:9" ht="20.25">
      <c r="A9" s="214" t="s">
        <v>194</v>
      </c>
      <c r="B9" s="215"/>
      <c r="C9" s="215"/>
      <c r="D9" s="215"/>
      <c r="E9" s="215"/>
      <c r="F9" s="215"/>
      <c r="G9" s="215"/>
      <c r="H9" s="215"/>
      <c r="I9" s="215"/>
    </row>
    <row r="10" spans="1:9">
      <c r="A10" s="1"/>
      <c r="B10" s="1"/>
      <c r="C10" s="1"/>
      <c r="D10" s="1"/>
      <c r="E10" s="1"/>
      <c r="F10" s="1"/>
      <c r="G10" s="1"/>
      <c r="H10" s="1"/>
      <c r="I10" s="87"/>
    </row>
    <row r="11" spans="1:9">
      <c r="A11" s="81"/>
      <c r="B11" s="81"/>
      <c r="C11" s="81"/>
      <c r="D11" s="81"/>
      <c r="E11" s="81"/>
      <c r="F11" s="81"/>
      <c r="G11" s="81"/>
      <c r="H11" s="81"/>
      <c r="I11" s="87"/>
    </row>
    <row r="12" spans="1:9" ht="20.25" customHeight="1">
      <c r="A12" s="81"/>
      <c r="B12" s="81"/>
      <c r="C12" s="82" t="s">
        <v>112</v>
      </c>
      <c r="D12" s="83"/>
      <c r="E12" s="83"/>
      <c r="F12" s="83"/>
      <c r="G12" s="83"/>
      <c r="H12" s="212" t="s">
        <v>113</v>
      </c>
      <c r="I12" s="212"/>
    </row>
    <row r="13" spans="1:9">
      <c r="A13" s="81"/>
      <c r="B13" s="81"/>
      <c r="C13" s="81"/>
      <c r="D13" s="81"/>
      <c r="E13" s="81"/>
      <c r="F13" s="81"/>
      <c r="G13" s="81"/>
      <c r="H13" s="81"/>
      <c r="I13" s="87"/>
    </row>
    <row r="14" spans="1:9">
      <c r="A14" s="81"/>
      <c r="B14" s="81"/>
      <c r="C14" s="84" t="s">
        <v>115</v>
      </c>
      <c r="D14" s="84"/>
      <c r="E14" s="84"/>
      <c r="F14" s="84"/>
      <c r="G14" s="84"/>
      <c r="H14" s="84"/>
      <c r="I14" s="84">
        <v>1</v>
      </c>
    </row>
    <row r="15" spans="1:9">
      <c r="A15" s="81"/>
      <c r="B15" s="81"/>
      <c r="C15" s="84"/>
      <c r="D15" s="84"/>
      <c r="E15" s="84"/>
      <c r="F15" s="84"/>
      <c r="G15" s="84"/>
      <c r="H15" s="84"/>
      <c r="I15" s="84"/>
    </row>
    <row r="16" spans="1:9">
      <c r="A16" s="81"/>
      <c r="B16" s="81"/>
      <c r="C16" s="84" t="s">
        <v>148</v>
      </c>
      <c r="D16" s="84"/>
      <c r="E16" s="84"/>
      <c r="F16" s="84"/>
      <c r="G16" s="84"/>
      <c r="H16" s="84"/>
      <c r="I16" s="84">
        <v>2</v>
      </c>
    </row>
    <row r="17" spans="1:9">
      <c r="A17" s="81"/>
      <c r="B17" s="81"/>
      <c r="C17" s="84"/>
      <c r="D17" s="84"/>
      <c r="E17" s="84"/>
      <c r="F17" s="84"/>
      <c r="G17" s="84"/>
      <c r="H17" s="84"/>
      <c r="I17" s="84"/>
    </row>
    <row r="18" spans="1:9">
      <c r="A18" s="81"/>
      <c r="B18" s="81"/>
      <c r="C18" s="84" t="s">
        <v>142</v>
      </c>
      <c r="D18" s="84"/>
      <c r="E18" s="84"/>
      <c r="F18" s="84"/>
      <c r="G18" s="84"/>
      <c r="H18" s="84"/>
      <c r="I18" s="84">
        <v>3</v>
      </c>
    </row>
    <row r="19" spans="1:9">
      <c r="A19" s="81"/>
      <c r="B19" s="81"/>
      <c r="C19" s="84"/>
      <c r="D19" s="84"/>
      <c r="E19" s="84"/>
      <c r="F19" s="84"/>
      <c r="G19" s="84"/>
      <c r="H19" s="84"/>
      <c r="I19" s="84"/>
    </row>
    <row r="20" spans="1:9">
      <c r="A20" s="81"/>
      <c r="B20" s="81"/>
      <c r="C20" s="84" t="s">
        <v>117</v>
      </c>
      <c r="D20" s="81"/>
      <c r="E20" s="81"/>
      <c r="F20" s="81"/>
      <c r="G20" s="81"/>
      <c r="H20" s="81"/>
      <c r="I20" s="84">
        <v>4</v>
      </c>
    </row>
    <row r="21" spans="1:9" ht="12.75" customHeight="1">
      <c r="A21" s="81"/>
      <c r="B21" s="81"/>
    </row>
    <row r="22" spans="1:9">
      <c r="A22" s="81"/>
      <c r="B22" s="81"/>
      <c r="C22" s="84" t="s">
        <v>116</v>
      </c>
      <c r="D22" s="84"/>
      <c r="E22" s="84"/>
      <c r="F22" s="84"/>
      <c r="G22" s="84"/>
      <c r="H22" s="84"/>
      <c r="I22" s="84">
        <v>5</v>
      </c>
    </row>
    <row r="23" spans="1:9" ht="12.75" customHeight="1">
      <c r="A23" s="81"/>
      <c r="B23" s="81"/>
      <c r="C23" s="81"/>
      <c r="D23" s="81"/>
      <c r="E23" s="81"/>
      <c r="F23" s="81"/>
      <c r="G23" s="81"/>
      <c r="H23" s="81"/>
      <c r="I23" s="81"/>
    </row>
    <row r="24" spans="1:9">
      <c r="A24" s="81"/>
      <c r="B24" s="81"/>
      <c r="C24" s="84" t="s">
        <v>118</v>
      </c>
      <c r="D24" s="84"/>
      <c r="E24" s="84"/>
      <c r="F24" s="81"/>
      <c r="G24" s="81"/>
      <c r="H24" s="81"/>
      <c r="I24" s="84">
        <v>6</v>
      </c>
    </row>
    <row r="25" spans="1:9">
      <c r="A25" s="81"/>
      <c r="B25" s="81"/>
      <c r="C25" s="81"/>
      <c r="D25" s="81"/>
      <c r="E25" s="81"/>
      <c r="F25" s="81"/>
      <c r="G25" s="81"/>
      <c r="H25" s="81"/>
      <c r="I25" s="84"/>
    </row>
    <row r="26" spans="1:9">
      <c r="A26" s="81"/>
      <c r="B26" s="81"/>
      <c r="C26" s="84" t="s">
        <v>119</v>
      </c>
      <c r="D26" s="81"/>
      <c r="E26" s="81"/>
      <c r="F26" s="81"/>
      <c r="G26" s="81"/>
      <c r="H26" s="81"/>
      <c r="I26" s="84">
        <v>7</v>
      </c>
    </row>
    <row r="27" spans="1:9">
      <c r="A27" s="81"/>
      <c r="B27" s="81"/>
      <c r="C27" s="81"/>
      <c r="D27" s="81"/>
      <c r="E27" s="81"/>
      <c r="F27" s="81"/>
      <c r="G27" s="81"/>
      <c r="H27" s="81"/>
      <c r="I27" s="84"/>
    </row>
    <row r="28" spans="1:9">
      <c r="A28" s="81"/>
      <c r="B28" s="81"/>
      <c r="C28" s="84" t="s">
        <v>120</v>
      </c>
      <c r="D28" s="81"/>
      <c r="E28" s="81"/>
      <c r="F28" s="81"/>
      <c r="G28" s="81"/>
      <c r="H28" s="81"/>
      <c r="I28" s="84">
        <v>8</v>
      </c>
    </row>
    <row r="29" spans="1:9">
      <c r="A29" s="81"/>
      <c r="B29" s="81"/>
      <c r="C29" s="81"/>
      <c r="D29" s="81"/>
      <c r="E29" s="81"/>
      <c r="F29" s="81"/>
      <c r="G29" s="81"/>
      <c r="H29" s="81"/>
      <c r="I29" s="84"/>
    </row>
    <row r="30" spans="1:9">
      <c r="A30" s="81"/>
      <c r="B30" s="81"/>
      <c r="C30" s="84" t="s">
        <v>128</v>
      </c>
      <c r="D30" s="81"/>
      <c r="E30" s="81"/>
      <c r="F30" s="81"/>
      <c r="G30" s="81"/>
      <c r="H30" s="81"/>
      <c r="I30" s="84">
        <v>9</v>
      </c>
    </row>
    <row r="31" spans="1:9">
      <c r="A31" s="81"/>
      <c r="B31" s="81"/>
      <c r="C31" s="81"/>
      <c r="D31" s="81"/>
      <c r="E31" s="81"/>
      <c r="F31" s="81"/>
      <c r="G31" s="81"/>
      <c r="H31" s="81"/>
      <c r="I31" s="81"/>
    </row>
    <row r="32" spans="1:9">
      <c r="A32" s="81"/>
      <c r="B32" s="81"/>
      <c r="C32" s="84" t="s">
        <v>121</v>
      </c>
      <c r="D32" s="81"/>
      <c r="E32" s="81"/>
      <c r="F32" s="81"/>
      <c r="G32" s="81"/>
      <c r="H32" s="81"/>
      <c r="I32" s="84">
        <v>10</v>
      </c>
    </row>
    <row r="33" spans="1:9">
      <c r="A33" s="81"/>
      <c r="B33" s="81"/>
      <c r="C33" s="81"/>
      <c r="D33" s="81"/>
      <c r="E33" s="81"/>
      <c r="F33" s="81"/>
      <c r="G33" s="81"/>
      <c r="H33" s="81"/>
      <c r="I33" s="81"/>
    </row>
    <row r="34" spans="1:9">
      <c r="A34" s="81"/>
      <c r="B34" s="81"/>
      <c r="C34" s="84" t="s">
        <v>134</v>
      </c>
      <c r="D34" s="81"/>
      <c r="E34" s="81"/>
      <c r="F34" s="81"/>
      <c r="G34" s="81"/>
      <c r="H34" s="81"/>
      <c r="I34" s="84">
        <v>11</v>
      </c>
    </row>
    <row r="35" spans="1:9">
      <c r="A35" s="81"/>
      <c r="B35" s="81"/>
      <c r="C35" s="84"/>
      <c r="D35" s="81"/>
      <c r="E35" s="81"/>
      <c r="F35" s="81"/>
      <c r="G35" s="81"/>
      <c r="H35" s="81"/>
      <c r="I35" s="84"/>
    </row>
    <row r="36" spans="1:9">
      <c r="A36" s="81"/>
      <c r="B36" s="81"/>
      <c r="C36" s="85" t="s">
        <v>122</v>
      </c>
      <c r="D36" s="85"/>
      <c r="E36" s="85"/>
      <c r="F36" s="85"/>
      <c r="G36" s="85"/>
      <c r="H36" s="85"/>
      <c r="I36" s="84">
        <v>12</v>
      </c>
    </row>
    <row r="37" spans="1:9">
      <c r="A37" s="81"/>
      <c r="B37" s="81"/>
      <c r="C37" s="81"/>
      <c r="D37" s="81"/>
      <c r="E37" s="81"/>
      <c r="F37" s="81"/>
      <c r="G37" s="81"/>
      <c r="H37" s="81"/>
      <c r="I37" s="81"/>
    </row>
    <row r="38" spans="1:9">
      <c r="A38" s="81"/>
      <c r="B38" s="81"/>
      <c r="C38" s="84" t="s">
        <v>114</v>
      </c>
      <c r="D38" s="81"/>
      <c r="E38" s="81"/>
      <c r="F38" s="81"/>
      <c r="G38" s="81"/>
      <c r="H38" s="81"/>
      <c r="I38" s="84">
        <v>13</v>
      </c>
    </row>
    <row r="39" spans="1:9">
      <c r="A39" s="81"/>
      <c r="B39" s="81"/>
      <c r="C39" s="81"/>
      <c r="D39" s="81"/>
      <c r="E39" s="81"/>
      <c r="F39" s="81"/>
      <c r="G39" s="81"/>
      <c r="H39" s="81"/>
      <c r="I39" s="87"/>
    </row>
    <row r="40" spans="1:9">
      <c r="A40" s="81"/>
      <c r="B40" s="81"/>
      <c r="C40" s="81"/>
      <c r="D40" s="81"/>
      <c r="E40" s="81"/>
      <c r="F40" s="81"/>
      <c r="G40" s="81"/>
      <c r="H40" s="81"/>
      <c r="I40" s="87"/>
    </row>
    <row r="41" spans="1:9">
      <c r="A41" s="81"/>
      <c r="B41" s="81"/>
      <c r="C41" s="81"/>
      <c r="D41" s="81"/>
      <c r="E41" s="81"/>
      <c r="F41" s="81"/>
      <c r="G41" s="81"/>
      <c r="H41" s="81"/>
      <c r="I41" s="87"/>
    </row>
    <row r="42" spans="1:9">
      <c r="A42" s="81"/>
      <c r="B42" s="81"/>
      <c r="C42" s="81"/>
      <c r="D42" s="81"/>
      <c r="E42" s="81"/>
      <c r="F42" s="81"/>
      <c r="G42" s="81"/>
      <c r="H42" s="81"/>
      <c r="I42" s="87"/>
    </row>
  </sheetData>
  <mergeCells count="5">
    <mergeCell ref="A4:I4"/>
    <mergeCell ref="H12:I12"/>
    <mergeCell ref="A7:I7"/>
    <mergeCell ref="A6:I6"/>
    <mergeCell ref="A9:I9"/>
  </mergeCells>
  <phoneticPr fontId="0" type="noConversion"/>
  <printOptions horizontalCentered="1"/>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A3" sqref="A3:E3"/>
    </sheetView>
  </sheetViews>
  <sheetFormatPr defaultRowHeight="12.75"/>
  <cols>
    <col min="1" max="1" width="22.28515625" customWidth="1"/>
    <col min="2" max="2" width="10.7109375" customWidth="1"/>
    <col min="3" max="3" width="13.5703125" customWidth="1"/>
    <col min="4" max="4" width="15" customWidth="1"/>
    <col min="5" max="5" width="15.5703125" customWidth="1"/>
  </cols>
  <sheetData>
    <row r="1" spans="1:8" ht="12.75" customHeight="1">
      <c r="A1" s="167" t="s">
        <v>184</v>
      </c>
      <c r="B1" s="90"/>
      <c r="C1" s="90"/>
      <c r="D1" s="75"/>
      <c r="E1" s="75"/>
    </row>
    <row r="2" spans="1:8">
      <c r="A2" s="225" t="s">
        <v>111</v>
      </c>
      <c r="B2" s="225"/>
      <c r="C2" s="225"/>
      <c r="D2" s="225"/>
      <c r="E2" s="225"/>
      <c r="F2" s="1"/>
    </row>
    <row r="3" spans="1:8" ht="16.5" customHeight="1">
      <c r="A3" s="226" t="s">
        <v>124</v>
      </c>
      <c r="B3" s="226"/>
      <c r="C3" s="226"/>
      <c r="D3" s="226"/>
      <c r="E3" s="226"/>
      <c r="F3" s="1"/>
    </row>
    <row r="4" spans="1:8" ht="15" customHeight="1">
      <c r="A4" s="290" t="s">
        <v>179</v>
      </c>
      <c r="B4" s="291"/>
      <c r="C4" s="291"/>
      <c r="D4" s="291"/>
      <c r="E4" s="291"/>
      <c r="F4" s="1"/>
    </row>
    <row r="5" spans="1:8" ht="57" customHeight="1" thickBot="1">
      <c r="A5" s="94" t="s">
        <v>76</v>
      </c>
      <c r="B5" s="38" t="s">
        <v>36</v>
      </c>
      <c r="C5" s="40" t="s">
        <v>59</v>
      </c>
      <c r="D5" s="40" t="s">
        <v>126</v>
      </c>
      <c r="E5" s="40" t="s">
        <v>127</v>
      </c>
      <c r="H5" s="73"/>
    </row>
    <row r="6" spans="1:8" ht="15.75" customHeight="1" thickTop="1">
      <c r="A6" s="3" t="s">
        <v>5</v>
      </c>
      <c r="B6" s="19">
        <v>0</v>
      </c>
      <c r="C6" s="19">
        <v>0</v>
      </c>
      <c r="D6" s="19">
        <v>0</v>
      </c>
      <c r="E6" s="19">
        <v>0</v>
      </c>
      <c r="G6" s="8"/>
      <c r="H6" s="8"/>
    </row>
    <row r="7" spans="1:8" ht="15.75" customHeight="1">
      <c r="A7" s="3" t="s">
        <v>6</v>
      </c>
      <c r="B7" s="19">
        <v>827</v>
      </c>
      <c r="C7" s="19">
        <v>438</v>
      </c>
      <c r="D7" s="19">
        <v>1265</v>
      </c>
      <c r="E7" s="19">
        <v>1013</v>
      </c>
      <c r="G7" s="8"/>
      <c r="H7" s="8"/>
    </row>
    <row r="8" spans="1:8" ht="15.75" customHeight="1">
      <c r="A8" s="3" t="s">
        <v>7</v>
      </c>
      <c r="B8" s="19">
        <v>824</v>
      </c>
      <c r="C8" s="19">
        <v>482</v>
      </c>
      <c r="D8" s="19">
        <v>1306</v>
      </c>
      <c r="E8" s="19">
        <v>1045</v>
      </c>
      <c r="G8" s="8"/>
      <c r="H8" s="8"/>
    </row>
    <row r="9" spans="1:8" ht="15.75" customHeight="1">
      <c r="A9" s="3" t="s">
        <v>8</v>
      </c>
      <c r="B9" s="19">
        <v>913</v>
      </c>
      <c r="C9" s="19">
        <v>443</v>
      </c>
      <c r="D9" s="19">
        <v>1356</v>
      </c>
      <c r="E9" s="19">
        <v>1085</v>
      </c>
      <c r="G9" s="8"/>
      <c r="H9" s="8"/>
    </row>
    <row r="10" spans="1:8" ht="15.75" customHeight="1">
      <c r="A10" s="3" t="s">
        <v>9</v>
      </c>
      <c r="B10" s="19">
        <v>1134</v>
      </c>
      <c r="C10" s="19">
        <v>506</v>
      </c>
      <c r="D10" s="19">
        <v>1640</v>
      </c>
      <c r="E10" s="19">
        <v>1352</v>
      </c>
      <c r="G10" s="8"/>
      <c r="H10" s="8"/>
    </row>
    <row r="11" spans="1:8" ht="15.75" customHeight="1">
      <c r="A11" s="3" t="s">
        <v>10</v>
      </c>
      <c r="B11" s="19">
        <v>2600</v>
      </c>
      <c r="C11" s="19">
        <v>893</v>
      </c>
      <c r="D11" s="19">
        <v>3493</v>
      </c>
      <c r="E11" s="19">
        <v>2926</v>
      </c>
      <c r="G11" s="8"/>
      <c r="H11" s="8"/>
    </row>
    <row r="12" spans="1:8" ht="15.75" customHeight="1">
      <c r="A12" s="3" t="s">
        <v>167</v>
      </c>
      <c r="B12" s="16">
        <v>175</v>
      </c>
      <c r="C12" s="16">
        <v>47</v>
      </c>
      <c r="D12" s="16">
        <v>222</v>
      </c>
      <c r="E12" s="16">
        <v>205</v>
      </c>
      <c r="G12" s="8"/>
      <c r="H12" s="8"/>
    </row>
    <row r="13" spans="1:8" ht="15.75" customHeight="1">
      <c r="A13" s="3" t="s">
        <v>11</v>
      </c>
      <c r="B13" s="16">
        <v>682</v>
      </c>
      <c r="C13" s="16">
        <v>261</v>
      </c>
      <c r="D13" s="16">
        <v>943</v>
      </c>
      <c r="E13" s="16">
        <v>791</v>
      </c>
      <c r="G13" s="8"/>
      <c r="H13" s="8"/>
    </row>
    <row r="14" spans="1:8" ht="15.75" customHeight="1">
      <c r="A14" s="3" t="s">
        <v>149</v>
      </c>
      <c r="B14" s="16">
        <v>826</v>
      </c>
      <c r="C14" s="16">
        <v>274</v>
      </c>
      <c r="D14" s="16">
        <v>1100</v>
      </c>
      <c r="E14" s="16">
        <v>960</v>
      </c>
      <c r="G14" s="8"/>
      <c r="H14" s="8"/>
    </row>
    <row r="15" spans="1:8" ht="15.75" customHeight="1">
      <c r="A15" s="3" t="s">
        <v>160</v>
      </c>
      <c r="B15" s="16">
        <v>660</v>
      </c>
      <c r="C15" s="16">
        <v>474</v>
      </c>
      <c r="D15" s="16">
        <v>1134</v>
      </c>
      <c r="E15" s="16">
        <v>948</v>
      </c>
      <c r="G15" s="8"/>
      <c r="H15" s="8"/>
    </row>
    <row r="16" spans="1:8" ht="15.75" customHeight="1">
      <c r="A16" s="3" t="s">
        <v>12</v>
      </c>
      <c r="B16" s="16">
        <v>1204</v>
      </c>
      <c r="C16" s="16">
        <v>657</v>
      </c>
      <c r="D16" s="16">
        <v>1861</v>
      </c>
      <c r="E16" s="16">
        <v>1609</v>
      </c>
      <c r="G16" s="8"/>
      <c r="H16" s="8"/>
    </row>
    <row r="17" spans="1:8" ht="15.75" customHeight="1">
      <c r="A17" s="3" t="s">
        <v>13</v>
      </c>
      <c r="B17" s="16">
        <v>394</v>
      </c>
      <c r="C17" s="16">
        <v>177</v>
      </c>
      <c r="D17" s="16">
        <v>571</v>
      </c>
      <c r="E17" s="16">
        <v>501</v>
      </c>
      <c r="G17" s="8"/>
      <c r="H17" s="8"/>
    </row>
    <row r="18" spans="1:8" ht="15.75" customHeight="1">
      <c r="A18" s="3" t="s">
        <v>14</v>
      </c>
      <c r="B18" s="16">
        <v>479</v>
      </c>
      <c r="C18" s="16">
        <v>144</v>
      </c>
      <c r="D18" s="16">
        <v>623</v>
      </c>
      <c r="E18" s="16">
        <v>519</v>
      </c>
      <c r="G18" s="8"/>
      <c r="H18" s="8"/>
    </row>
    <row r="19" spans="1:8" ht="15.75" customHeight="1">
      <c r="A19" s="3" t="s">
        <v>161</v>
      </c>
      <c r="B19" s="16">
        <v>74</v>
      </c>
      <c r="C19" s="16">
        <v>19</v>
      </c>
      <c r="D19" s="16">
        <v>93</v>
      </c>
      <c r="E19" s="16">
        <v>85</v>
      </c>
      <c r="G19" s="8"/>
      <c r="H19" s="8"/>
    </row>
    <row r="20" spans="1:8" ht="15.75" customHeight="1">
      <c r="A20" s="3" t="s">
        <v>15</v>
      </c>
      <c r="B20" s="16">
        <v>237</v>
      </c>
      <c r="C20" s="16">
        <v>125</v>
      </c>
      <c r="D20" s="16">
        <v>362</v>
      </c>
      <c r="E20" s="16">
        <v>298</v>
      </c>
      <c r="G20" s="8"/>
      <c r="H20" s="8"/>
    </row>
    <row r="21" spans="1:8" ht="15.75" customHeight="1">
      <c r="A21" s="3" t="s">
        <v>16</v>
      </c>
      <c r="B21" s="16">
        <v>459</v>
      </c>
      <c r="C21" s="16">
        <v>159</v>
      </c>
      <c r="D21" s="16">
        <v>618</v>
      </c>
      <c r="E21" s="16">
        <v>566</v>
      </c>
      <c r="G21" s="8"/>
      <c r="H21" s="8"/>
    </row>
    <row r="22" spans="1:8" ht="15.75" customHeight="1">
      <c r="A22" s="3" t="s">
        <v>17</v>
      </c>
      <c r="B22" s="16">
        <v>142</v>
      </c>
      <c r="C22" s="16">
        <v>78</v>
      </c>
      <c r="D22" s="16">
        <v>220</v>
      </c>
      <c r="E22" s="16">
        <v>176</v>
      </c>
      <c r="G22" s="8"/>
      <c r="H22" s="8"/>
    </row>
    <row r="23" spans="1:8" ht="15.75" customHeight="1">
      <c r="A23" s="3" t="s">
        <v>18</v>
      </c>
      <c r="B23" s="16">
        <v>201</v>
      </c>
      <c r="C23" s="16">
        <v>93</v>
      </c>
      <c r="D23" s="16">
        <v>294</v>
      </c>
      <c r="E23" s="16">
        <v>249</v>
      </c>
      <c r="G23" s="8"/>
      <c r="H23" s="8"/>
    </row>
    <row r="24" spans="1:8" ht="15.75" customHeight="1">
      <c r="A24" s="3" t="s">
        <v>155</v>
      </c>
      <c r="B24" s="16">
        <v>567</v>
      </c>
      <c r="C24" s="16">
        <v>285</v>
      </c>
      <c r="D24" s="16">
        <v>852</v>
      </c>
      <c r="E24" s="16">
        <v>745</v>
      </c>
      <c r="G24" s="8"/>
      <c r="H24" s="8"/>
    </row>
    <row r="25" spans="1:8" ht="15.75" customHeight="1">
      <c r="A25" s="3" t="s">
        <v>169</v>
      </c>
      <c r="B25" s="16">
        <v>383</v>
      </c>
      <c r="C25" s="16">
        <v>165</v>
      </c>
      <c r="D25" s="16">
        <v>548</v>
      </c>
      <c r="E25" s="16">
        <v>471</v>
      </c>
      <c r="G25" s="8"/>
      <c r="H25" s="8"/>
    </row>
    <row r="26" spans="1:8" ht="15.75" customHeight="1">
      <c r="A26" s="3" t="s">
        <v>19</v>
      </c>
      <c r="B26" s="16">
        <v>1303</v>
      </c>
      <c r="C26" s="16">
        <v>456</v>
      </c>
      <c r="D26" s="16">
        <v>1759</v>
      </c>
      <c r="E26" s="16">
        <v>1471</v>
      </c>
      <c r="G26" s="8"/>
      <c r="H26" s="8"/>
    </row>
    <row r="27" spans="1:8" ht="15.75" customHeight="1" thickBot="1">
      <c r="A27" s="3" t="s">
        <v>156</v>
      </c>
      <c r="B27" s="16">
        <v>305</v>
      </c>
      <c r="C27" s="16">
        <v>122</v>
      </c>
      <c r="D27" s="16">
        <v>427</v>
      </c>
      <c r="E27" s="16">
        <v>379</v>
      </c>
      <c r="G27" s="8"/>
      <c r="H27" s="8"/>
    </row>
    <row r="28" spans="1:8" ht="15.75" customHeight="1" thickBot="1">
      <c r="A28" s="91" t="s">
        <v>48</v>
      </c>
      <c r="B28" s="2">
        <f>SUM(B6:B27)</f>
        <v>14389</v>
      </c>
      <c r="C28" s="2">
        <f>SUM(C6:C27)</f>
        <v>6298</v>
      </c>
      <c r="D28" s="2">
        <f>SUM(D6:D27)</f>
        <v>20687</v>
      </c>
      <c r="E28" s="2">
        <f>SUM(E6:E27)</f>
        <v>17394</v>
      </c>
      <c r="G28" s="8"/>
      <c r="H28" s="8"/>
    </row>
    <row r="29" spans="1:8" ht="15.75" customHeight="1" thickBot="1">
      <c r="A29" s="115" t="s">
        <v>49</v>
      </c>
      <c r="B29" s="19">
        <v>172</v>
      </c>
      <c r="C29" s="19">
        <v>125</v>
      </c>
      <c r="D29" s="19">
        <v>297</v>
      </c>
      <c r="E29" s="19">
        <v>216</v>
      </c>
      <c r="G29" s="8"/>
      <c r="H29" s="8"/>
    </row>
    <row r="30" spans="1:8" ht="15.75" customHeight="1" thickBot="1">
      <c r="A30" s="91" t="s">
        <v>50</v>
      </c>
      <c r="B30" s="2">
        <f>SUM(B29:B29)</f>
        <v>172</v>
      </c>
      <c r="C30" s="2">
        <f>SUM(C29:C29)</f>
        <v>125</v>
      </c>
      <c r="D30" s="2">
        <f>SUM(D29:D29)</f>
        <v>297</v>
      </c>
      <c r="E30" s="2">
        <f>SUM(E29:E29)</f>
        <v>216</v>
      </c>
      <c r="G30" s="8"/>
      <c r="H30" s="8"/>
    </row>
    <row r="31" spans="1:8" ht="15.75" customHeight="1">
      <c r="A31" s="98" t="s">
        <v>20</v>
      </c>
      <c r="B31" s="172">
        <f>B28+B30</f>
        <v>14561</v>
      </c>
      <c r="C31" s="172">
        <f>C28+C30</f>
        <v>6423</v>
      </c>
      <c r="D31" s="172">
        <f>D28+D30</f>
        <v>20984</v>
      </c>
      <c r="E31" s="172">
        <f>E28+E30</f>
        <v>17610</v>
      </c>
      <c r="G31" s="8"/>
      <c r="H31" s="8"/>
    </row>
    <row r="32" spans="1:8">
      <c r="B32" s="8"/>
      <c r="C32" s="8"/>
      <c r="D32" s="8"/>
      <c r="E32" s="8"/>
      <c r="G32" s="8"/>
      <c r="H32" s="8"/>
    </row>
  </sheetData>
  <mergeCells count="3">
    <mergeCell ref="A2:E2"/>
    <mergeCell ref="A3:E3"/>
    <mergeCell ref="A4:E4"/>
  </mergeCells>
  <phoneticPr fontId="0" type="noConversion"/>
  <printOptions horizontalCentered="1"/>
  <pageMargins left="0.5" right="0.5" top="0.75" bottom="0.5" header="0.5" footer="0.25"/>
  <pageSetup scale="96" orientation="portrait" r:id="rId1"/>
  <headerFooter alignWithMargins="0">
    <oddFooter>&amp;LPage 9&amp;R&amp;F/&amp;A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workbookViewId="0">
      <selection activeCell="A3" sqref="A3:J3"/>
    </sheetView>
  </sheetViews>
  <sheetFormatPr defaultColWidth="14.7109375" defaultRowHeight="12.75"/>
  <cols>
    <col min="1" max="1" width="20" style="10" customWidth="1"/>
    <col min="2" max="2" width="7.85546875" style="10" customWidth="1"/>
    <col min="3" max="3" width="5.85546875" style="10" customWidth="1"/>
    <col min="4" max="4" width="8.7109375" style="10" customWidth="1"/>
    <col min="5" max="5" width="10.7109375" style="10" bestFit="1" customWidth="1"/>
    <col min="6" max="6" width="7.5703125" style="10" customWidth="1"/>
    <col min="7" max="7" width="5.85546875" style="10" customWidth="1"/>
    <col min="8" max="8" width="8.5703125" style="10" bestFit="1" customWidth="1"/>
    <col min="9" max="9" width="7.7109375" style="10" bestFit="1" customWidth="1"/>
    <col min="10" max="10" width="15.5703125" style="10" customWidth="1"/>
    <col min="11" max="16384" width="14.7109375" style="10"/>
  </cols>
  <sheetData>
    <row r="1" spans="1:12" ht="12.75" customHeight="1">
      <c r="A1" s="167" t="s">
        <v>183</v>
      </c>
      <c r="B1" s="167"/>
      <c r="C1" s="167"/>
      <c r="D1" s="167"/>
      <c r="E1" s="76"/>
      <c r="F1" s="76"/>
      <c r="G1" s="76"/>
      <c r="H1" s="76"/>
      <c r="I1" s="76"/>
    </row>
    <row r="2" spans="1:12" ht="17.25" customHeight="1">
      <c r="A2" s="292" t="s">
        <v>111</v>
      </c>
      <c r="B2" s="292"/>
      <c r="C2" s="292"/>
      <c r="D2" s="292"/>
      <c r="E2" s="292"/>
      <c r="F2" s="292"/>
      <c r="G2" s="292"/>
      <c r="H2" s="292"/>
      <c r="I2" s="292"/>
      <c r="J2" s="293"/>
    </row>
    <row r="3" spans="1:12" ht="16.5" customHeight="1">
      <c r="A3" s="294" t="s">
        <v>170</v>
      </c>
      <c r="B3" s="294"/>
      <c r="C3" s="294"/>
      <c r="D3" s="294"/>
      <c r="E3" s="294"/>
      <c r="F3" s="294"/>
      <c r="G3" s="294"/>
      <c r="H3" s="294"/>
      <c r="I3" s="294"/>
      <c r="J3" s="293"/>
    </row>
    <row r="4" spans="1:12" ht="16.5" customHeight="1">
      <c r="A4" s="294" t="s">
        <v>192</v>
      </c>
      <c r="B4" s="294"/>
      <c r="C4" s="294"/>
      <c r="D4" s="294"/>
      <c r="E4" s="294"/>
      <c r="F4" s="294"/>
      <c r="G4" s="294"/>
      <c r="H4" s="294"/>
      <c r="I4" s="294"/>
      <c r="J4" s="294"/>
    </row>
    <row r="5" spans="1:12" ht="15" customHeight="1">
      <c r="A5" s="295" t="s">
        <v>178</v>
      </c>
      <c r="B5" s="295"/>
      <c r="C5" s="295"/>
      <c r="D5" s="295"/>
      <c r="E5" s="295"/>
      <c r="F5" s="295"/>
      <c r="G5" s="295"/>
      <c r="H5" s="295"/>
      <c r="I5" s="295"/>
      <c r="J5" s="296"/>
    </row>
    <row r="6" spans="1:12" ht="59.25" customHeight="1" thickBot="1">
      <c r="A6" s="95" t="s">
        <v>76</v>
      </c>
      <c r="B6" s="41" t="s">
        <v>39</v>
      </c>
      <c r="C6" s="41" t="s">
        <v>52</v>
      </c>
      <c r="D6" s="42" t="s">
        <v>85</v>
      </c>
      <c r="E6" s="42" t="s">
        <v>141</v>
      </c>
      <c r="F6" s="43" t="s">
        <v>40</v>
      </c>
      <c r="G6" s="41" t="s">
        <v>41</v>
      </c>
      <c r="H6" s="42" t="s">
        <v>139</v>
      </c>
      <c r="I6" s="42" t="s">
        <v>140</v>
      </c>
      <c r="J6" s="40" t="s">
        <v>138</v>
      </c>
    </row>
    <row r="7" spans="1:12" ht="15.75" customHeight="1" thickTop="1">
      <c r="A7" s="3" t="s">
        <v>5</v>
      </c>
      <c r="B7" s="32">
        <v>2892</v>
      </c>
      <c r="C7" s="32">
        <v>0</v>
      </c>
      <c r="D7" s="32">
        <v>208</v>
      </c>
      <c r="E7" s="32">
        <v>6</v>
      </c>
      <c r="F7" s="32">
        <v>1609</v>
      </c>
      <c r="G7" s="32">
        <v>0</v>
      </c>
      <c r="H7" s="32">
        <v>18</v>
      </c>
      <c r="I7" s="32">
        <v>0</v>
      </c>
      <c r="J7" s="20">
        <v>3292</v>
      </c>
      <c r="K7" s="74"/>
      <c r="L7" s="74"/>
    </row>
    <row r="8" spans="1:12" ht="15.75" customHeight="1">
      <c r="A8" s="3" t="s">
        <v>6</v>
      </c>
      <c r="B8" s="30">
        <v>2695</v>
      </c>
      <c r="C8" s="30">
        <v>0</v>
      </c>
      <c r="D8" s="30">
        <v>168</v>
      </c>
      <c r="E8" s="30">
        <v>0</v>
      </c>
      <c r="F8" s="31">
        <v>2602</v>
      </c>
      <c r="G8" s="30">
        <v>0</v>
      </c>
      <c r="H8" s="30">
        <v>108</v>
      </c>
      <c r="I8" s="30">
        <v>0</v>
      </c>
      <c r="J8" s="4">
        <v>3789</v>
      </c>
      <c r="K8" s="74"/>
      <c r="L8" s="74"/>
    </row>
    <row r="9" spans="1:12" ht="15.75" customHeight="1">
      <c r="A9" s="3" t="s">
        <v>7</v>
      </c>
      <c r="B9" s="30">
        <v>3880</v>
      </c>
      <c r="C9" s="30">
        <v>73</v>
      </c>
      <c r="D9" s="30">
        <v>39</v>
      </c>
      <c r="E9" s="30">
        <v>3</v>
      </c>
      <c r="F9" s="31">
        <v>2034</v>
      </c>
      <c r="G9" s="30">
        <v>0</v>
      </c>
      <c r="H9" s="30">
        <v>2</v>
      </c>
      <c r="I9" s="30">
        <v>0</v>
      </c>
      <c r="J9" s="4">
        <v>4345</v>
      </c>
      <c r="K9" s="74"/>
      <c r="L9" s="74"/>
    </row>
    <row r="10" spans="1:12" ht="15.75" customHeight="1">
      <c r="A10" s="3" t="s">
        <v>8</v>
      </c>
      <c r="B10" s="30">
        <v>3474</v>
      </c>
      <c r="C10" s="30">
        <v>0</v>
      </c>
      <c r="D10" s="30">
        <v>675</v>
      </c>
      <c r="E10" s="30">
        <v>0</v>
      </c>
      <c r="F10" s="31">
        <v>1540</v>
      </c>
      <c r="G10" s="30">
        <v>0</v>
      </c>
      <c r="H10" s="30">
        <v>105</v>
      </c>
      <c r="I10" s="30">
        <v>0</v>
      </c>
      <c r="J10" s="4">
        <v>4278</v>
      </c>
      <c r="K10" s="74"/>
      <c r="L10" s="74"/>
    </row>
    <row r="11" spans="1:12" ht="15.75" customHeight="1">
      <c r="A11" s="3" t="s">
        <v>9</v>
      </c>
      <c r="B11" s="30">
        <v>5256</v>
      </c>
      <c r="C11" s="30">
        <v>103</v>
      </c>
      <c r="D11" s="30">
        <v>528</v>
      </c>
      <c r="E11" s="30">
        <v>0</v>
      </c>
      <c r="F11" s="31">
        <v>3428</v>
      </c>
      <c r="G11" s="30">
        <v>0</v>
      </c>
      <c r="H11" s="30">
        <v>10</v>
      </c>
      <c r="I11" s="30">
        <v>0</v>
      </c>
      <c r="J11" s="4">
        <v>6697</v>
      </c>
      <c r="K11" s="74"/>
      <c r="L11" s="74"/>
    </row>
    <row r="12" spans="1:12" ht="15.75" customHeight="1">
      <c r="A12" s="3" t="s">
        <v>10</v>
      </c>
      <c r="B12" s="30">
        <v>4246</v>
      </c>
      <c r="C12" s="30">
        <v>0</v>
      </c>
      <c r="D12" s="30">
        <v>545</v>
      </c>
      <c r="E12" s="30">
        <v>0</v>
      </c>
      <c r="F12" s="31">
        <v>3738</v>
      </c>
      <c r="G12" s="30">
        <v>0</v>
      </c>
      <c r="H12" s="30">
        <v>51</v>
      </c>
      <c r="I12" s="30">
        <v>0</v>
      </c>
      <c r="J12" s="4">
        <v>7307</v>
      </c>
      <c r="K12" s="74"/>
      <c r="L12" s="74"/>
    </row>
    <row r="13" spans="1:12" ht="15.75" customHeight="1">
      <c r="A13" s="3" t="s">
        <v>167</v>
      </c>
      <c r="B13" s="30">
        <v>1576</v>
      </c>
      <c r="C13" s="30">
        <v>0</v>
      </c>
      <c r="D13" s="30">
        <v>99</v>
      </c>
      <c r="E13" s="30">
        <v>0</v>
      </c>
      <c r="F13" s="31">
        <v>1578</v>
      </c>
      <c r="G13" s="30">
        <v>0</v>
      </c>
      <c r="H13" s="30">
        <v>158</v>
      </c>
      <c r="I13" s="30">
        <v>0</v>
      </c>
      <c r="J13" s="4">
        <v>2182</v>
      </c>
      <c r="K13" s="74"/>
      <c r="L13" s="74"/>
    </row>
    <row r="14" spans="1:12" ht="15.75" customHeight="1">
      <c r="A14" s="3" t="s">
        <v>11</v>
      </c>
      <c r="B14" s="30">
        <v>2544</v>
      </c>
      <c r="C14" s="30">
        <v>16</v>
      </c>
      <c r="D14" s="30">
        <v>624</v>
      </c>
      <c r="E14" s="30">
        <v>0</v>
      </c>
      <c r="F14" s="31">
        <v>1606</v>
      </c>
      <c r="G14" s="30">
        <v>0</v>
      </c>
      <c r="H14" s="30">
        <v>35</v>
      </c>
      <c r="I14" s="30">
        <v>3</v>
      </c>
      <c r="J14" s="4">
        <v>3352</v>
      </c>
      <c r="K14" s="74"/>
      <c r="L14" s="74"/>
    </row>
    <row r="15" spans="1:12" ht="15.75" customHeight="1">
      <c r="A15" s="3" t="s">
        <v>149</v>
      </c>
      <c r="B15" s="30">
        <v>3189</v>
      </c>
      <c r="C15" s="30">
        <v>5</v>
      </c>
      <c r="D15" s="30">
        <v>146</v>
      </c>
      <c r="E15" s="30">
        <v>0</v>
      </c>
      <c r="F15" s="30">
        <v>2672</v>
      </c>
      <c r="G15" s="30">
        <v>0</v>
      </c>
      <c r="H15" s="30">
        <v>3</v>
      </c>
      <c r="I15" s="30">
        <v>0</v>
      </c>
      <c r="J15" s="4">
        <v>4226</v>
      </c>
      <c r="K15" s="74"/>
      <c r="L15" s="74"/>
    </row>
    <row r="16" spans="1:12" ht="15.75" customHeight="1">
      <c r="A16" s="3" t="s">
        <v>160</v>
      </c>
      <c r="B16" s="30">
        <v>3196</v>
      </c>
      <c r="C16" s="30">
        <v>0</v>
      </c>
      <c r="D16" s="30">
        <v>141</v>
      </c>
      <c r="E16" s="30">
        <v>24</v>
      </c>
      <c r="F16" s="30">
        <v>1952</v>
      </c>
      <c r="G16" s="30">
        <v>0</v>
      </c>
      <c r="H16" s="30">
        <v>0</v>
      </c>
      <c r="I16" s="30">
        <v>0</v>
      </c>
      <c r="J16" s="4">
        <v>3739</v>
      </c>
      <c r="K16" s="74"/>
      <c r="L16" s="74"/>
    </row>
    <row r="17" spans="1:12" ht="15.75" customHeight="1">
      <c r="A17" s="3" t="s">
        <v>12</v>
      </c>
      <c r="B17" s="30">
        <v>4565</v>
      </c>
      <c r="C17" s="30">
        <v>308</v>
      </c>
      <c r="D17" s="30">
        <v>378</v>
      </c>
      <c r="E17" s="30">
        <v>0</v>
      </c>
      <c r="F17" s="30">
        <v>3190</v>
      </c>
      <c r="G17" s="30">
        <v>0</v>
      </c>
      <c r="H17" s="30">
        <v>0</v>
      </c>
      <c r="I17" s="30">
        <v>0</v>
      </c>
      <c r="J17" s="4">
        <v>6044</v>
      </c>
      <c r="K17" s="74"/>
      <c r="L17" s="74"/>
    </row>
    <row r="18" spans="1:12" ht="15.75" customHeight="1">
      <c r="A18" s="3" t="s">
        <v>13</v>
      </c>
      <c r="B18" s="30">
        <v>1616</v>
      </c>
      <c r="C18" s="30">
        <v>108</v>
      </c>
      <c r="D18" s="30">
        <v>147</v>
      </c>
      <c r="E18" s="30">
        <v>0</v>
      </c>
      <c r="F18" s="30">
        <v>1820</v>
      </c>
      <c r="G18" s="30">
        <v>0</v>
      </c>
      <c r="H18" s="30">
        <v>72</v>
      </c>
      <c r="I18" s="30">
        <v>0</v>
      </c>
      <c r="J18" s="4">
        <v>2805</v>
      </c>
      <c r="K18" s="74"/>
      <c r="L18" s="74"/>
    </row>
    <row r="19" spans="1:12" ht="15.75" customHeight="1">
      <c r="A19" s="3" t="s">
        <v>14</v>
      </c>
      <c r="B19" s="30">
        <v>1873</v>
      </c>
      <c r="C19" s="30">
        <v>137</v>
      </c>
      <c r="D19" s="30">
        <v>86</v>
      </c>
      <c r="E19" s="30">
        <v>0</v>
      </c>
      <c r="F19" s="30">
        <v>1660</v>
      </c>
      <c r="G19" s="30">
        <v>0</v>
      </c>
      <c r="H19" s="30">
        <v>199</v>
      </c>
      <c r="I19" s="30">
        <v>0</v>
      </c>
      <c r="J19" s="4">
        <v>2475</v>
      </c>
      <c r="K19" s="74"/>
      <c r="L19" s="74"/>
    </row>
    <row r="20" spans="1:12" ht="15.75" customHeight="1">
      <c r="A20" s="3" t="s">
        <v>161</v>
      </c>
      <c r="B20" s="30">
        <v>1115</v>
      </c>
      <c r="C20" s="30">
        <v>0</v>
      </c>
      <c r="D20" s="30">
        <v>58</v>
      </c>
      <c r="E20" s="30">
        <v>0</v>
      </c>
      <c r="F20" s="30">
        <v>1103</v>
      </c>
      <c r="G20" s="30">
        <v>0</v>
      </c>
      <c r="H20" s="30">
        <v>0</v>
      </c>
      <c r="I20" s="30">
        <v>2</v>
      </c>
      <c r="J20" s="4">
        <v>1547</v>
      </c>
      <c r="K20" s="74"/>
      <c r="L20" s="74"/>
    </row>
    <row r="21" spans="1:12" ht="15.75" customHeight="1">
      <c r="A21" s="3" t="s">
        <v>15</v>
      </c>
      <c r="B21" s="30">
        <v>1287</v>
      </c>
      <c r="C21" s="30">
        <v>28</v>
      </c>
      <c r="D21" s="30">
        <v>169</v>
      </c>
      <c r="E21" s="30">
        <v>0</v>
      </c>
      <c r="F21" s="30">
        <v>1245</v>
      </c>
      <c r="G21" s="30">
        <v>0</v>
      </c>
      <c r="H21" s="30">
        <v>67</v>
      </c>
      <c r="I21" s="30">
        <v>1</v>
      </c>
      <c r="J21" s="4">
        <v>1924</v>
      </c>
      <c r="K21" s="74"/>
      <c r="L21" s="74"/>
    </row>
    <row r="22" spans="1:12" ht="15.75" customHeight="1">
      <c r="A22" s="3" t="s">
        <v>16</v>
      </c>
      <c r="B22" s="30">
        <v>2761</v>
      </c>
      <c r="C22" s="30">
        <v>48</v>
      </c>
      <c r="D22" s="30">
        <v>831</v>
      </c>
      <c r="E22" s="30">
        <v>0</v>
      </c>
      <c r="F22" s="30">
        <v>2143</v>
      </c>
      <c r="G22" s="30">
        <v>0</v>
      </c>
      <c r="H22" s="30">
        <v>156</v>
      </c>
      <c r="I22" s="30">
        <v>0</v>
      </c>
      <c r="J22" s="4">
        <v>4057</v>
      </c>
      <c r="K22" s="74"/>
      <c r="L22" s="74"/>
    </row>
    <row r="23" spans="1:12" ht="15.75" customHeight="1">
      <c r="A23" s="3" t="s">
        <v>17</v>
      </c>
      <c r="B23" s="30">
        <v>1406</v>
      </c>
      <c r="C23" s="30">
        <v>61</v>
      </c>
      <c r="D23" s="30">
        <v>74</v>
      </c>
      <c r="E23" s="30">
        <v>0</v>
      </c>
      <c r="F23" s="30">
        <v>1434</v>
      </c>
      <c r="G23" s="30">
        <v>0</v>
      </c>
      <c r="H23" s="30">
        <v>412</v>
      </c>
      <c r="I23" s="30">
        <v>1</v>
      </c>
      <c r="J23" s="4">
        <v>1970</v>
      </c>
      <c r="K23" s="74"/>
      <c r="L23" s="74"/>
    </row>
    <row r="24" spans="1:12" ht="15.75" customHeight="1">
      <c r="A24" s="3" t="s">
        <v>18</v>
      </c>
      <c r="B24" s="30">
        <v>1194</v>
      </c>
      <c r="C24" s="30">
        <v>0</v>
      </c>
      <c r="D24" s="30">
        <v>57</v>
      </c>
      <c r="E24" s="30">
        <v>0</v>
      </c>
      <c r="F24" s="30">
        <v>1206</v>
      </c>
      <c r="G24" s="30">
        <v>0</v>
      </c>
      <c r="H24" s="30">
        <v>45</v>
      </c>
      <c r="I24" s="30">
        <v>7</v>
      </c>
      <c r="J24" s="4">
        <v>1584</v>
      </c>
      <c r="K24" s="74"/>
      <c r="L24" s="74"/>
    </row>
    <row r="25" spans="1:12" ht="15.75" customHeight="1">
      <c r="A25" s="3" t="s">
        <v>155</v>
      </c>
      <c r="B25" s="30">
        <v>3755</v>
      </c>
      <c r="C25" s="30">
        <v>2</v>
      </c>
      <c r="D25" s="30">
        <v>309</v>
      </c>
      <c r="E25" s="30">
        <v>0</v>
      </c>
      <c r="F25" s="30">
        <v>2151</v>
      </c>
      <c r="G25" s="30">
        <v>0</v>
      </c>
      <c r="H25" s="30">
        <v>1</v>
      </c>
      <c r="I25" s="30">
        <v>5</v>
      </c>
      <c r="J25" s="4">
        <v>4664</v>
      </c>
      <c r="K25" s="74"/>
      <c r="L25" s="74"/>
    </row>
    <row r="26" spans="1:12" ht="15.75" customHeight="1">
      <c r="A26" s="3" t="s">
        <v>169</v>
      </c>
      <c r="B26" s="30">
        <v>2541</v>
      </c>
      <c r="C26" s="30">
        <v>43</v>
      </c>
      <c r="D26" s="30">
        <v>144</v>
      </c>
      <c r="E26" s="30">
        <v>0</v>
      </c>
      <c r="F26" s="30">
        <v>1720</v>
      </c>
      <c r="G26" s="30">
        <v>0</v>
      </c>
      <c r="H26" s="30">
        <v>89</v>
      </c>
      <c r="I26" s="30">
        <v>36</v>
      </c>
      <c r="J26" s="4">
        <v>3083</v>
      </c>
      <c r="K26" s="74"/>
      <c r="L26" s="74"/>
    </row>
    <row r="27" spans="1:12" ht="15.75" customHeight="1">
      <c r="A27" s="3" t="s">
        <v>19</v>
      </c>
      <c r="B27" s="30">
        <v>3697</v>
      </c>
      <c r="C27" s="30">
        <v>0</v>
      </c>
      <c r="D27" s="30">
        <v>254</v>
      </c>
      <c r="E27" s="30">
        <v>0</v>
      </c>
      <c r="F27" s="30">
        <v>2949</v>
      </c>
      <c r="G27" s="30">
        <v>0</v>
      </c>
      <c r="H27" s="30">
        <v>249</v>
      </c>
      <c r="I27" s="30">
        <v>1</v>
      </c>
      <c r="J27" s="4">
        <v>5797</v>
      </c>
      <c r="K27" s="74"/>
      <c r="L27" s="74"/>
    </row>
    <row r="28" spans="1:12" ht="15.75" customHeight="1" thickBot="1">
      <c r="A28" s="3" t="s">
        <v>156</v>
      </c>
      <c r="B28" s="30">
        <v>2401</v>
      </c>
      <c r="C28" s="30">
        <v>99</v>
      </c>
      <c r="D28" s="30">
        <v>283</v>
      </c>
      <c r="E28" s="30">
        <v>23</v>
      </c>
      <c r="F28" s="30">
        <v>2246</v>
      </c>
      <c r="G28" s="30">
        <v>0</v>
      </c>
      <c r="H28" s="30">
        <v>255</v>
      </c>
      <c r="I28" s="30">
        <v>3</v>
      </c>
      <c r="J28" s="4">
        <v>3430</v>
      </c>
      <c r="K28" s="74"/>
      <c r="L28" s="74"/>
    </row>
    <row r="29" spans="1:12" ht="15.75" customHeight="1" thickBot="1">
      <c r="A29" s="100" t="s">
        <v>48</v>
      </c>
      <c r="B29" s="33">
        <f t="shared" ref="B29:J29" si="0">SUM(B7:B28)</f>
        <v>61159</v>
      </c>
      <c r="C29" s="33">
        <f t="shared" si="0"/>
        <v>1031</v>
      </c>
      <c r="D29" s="33">
        <f t="shared" si="0"/>
        <v>5963</v>
      </c>
      <c r="E29" s="33">
        <f t="shared" si="0"/>
        <v>56</v>
      </c>
      <c r="F29" s="33">
        <f t="shared" si="0"/>
        <v>45626</v>
      </c>
      <c r="G29" s="33">
        <f t="shared" si="0"/>
        <v>0</v>
      </c>
      <c r="H29" s="33">
        <f t="shared" si="0"/>
        <v>2035</v>
      </c>
      <c r="I29" s="33">
        <f t="shared" si="0"/>
        <v>59</v>
      </c>
      <c r="J29" s="59">
        <f t="shared" si="0"/>
        <v>82587</v>
      </c>
      <c r="K29" s="74"/>
      <c r="L29" s="74"/>
    </row>
    <row r="30" spans="1:12" ht="15.75" customHeight="1" thickBot="1">
      <c r="A30" s="115" t="s">
        <v>49</v>
      </c>
      <c r="B30" s="19">
        <v>724</v>
      </c>
      <c r="C30" s="19">
        <v>5</v>
      </c>
      <c r="D30" s="19">
        <v>1</v>
      </c>
      <c r="E30" s="19">
        <v>0</v>
      </c>
      <c r="F30" s="19">
        <v>320</v>
      </c>
      <c r="G30" s="19">
        <v>0</v>
      </c>
      <c r="H30" s="19">
        <v>0</v>
      </c>
      <c r="I30" s="19">
        <v>0</v>
      </c>
      <c r="J30" s="19">
        <v>824</v>
      </c>
      <c r="K30" s="74"/>
      <c r="L30" s="74"/>
    </row>
    <row r="31" spans="1:12" ht="15.75" customHeight="1" thickBot="1">
      <c r="A31" s="100" t="s">
        <v>50</v>
      </c>
      <c r="B31" s="33">
        <f t="shared" ref="B31:J31" si="1">SUM(B30:B30)</f>
        <v>724</v>
      </c>
      <c r="C31" s="33">
        <f t="shared" si="1"/>
        <v>5</v>
      </c>
      <c r="D31" s="33">
        <f t="shared" si="1"/>
        <v>1</v>
      </c>
      <c r="E31" s="33">
        <f t="shared" si="1"/>
        <v>0</v>
      </c>
      <c r="F31" s="33">
        <f t="shared" si="1"/>
        <v>320</v>
      </c>
      <c r="G31" s="33">
        <f t="shared" si="1"/>
        <v>0</v>
      </c>
      <c r="H31" s="33">
        <f t="shared" si="1"/>
        <v>0</v>
      </c>
      <c r="I31" s="33">
        <f t="shared" si="1"/>
        <v>0</v>
      </c>
      <c r="J31" s="59">
        <f t="shared" si="1"/>
        <v>824</v>
      </c>
      <c r="K31" s="74"/>
      <c r="L31" s="74"/>
    </row>
    <row r="32" spans="1:12" ht="15.75" customHeight="1" thickBot="1">
      <c r="A32" s="99" t="s">
        <v>20</v>
      </c>
      <c r="B32" s="33">
        <f t="shared" ref="B32:J32" si="2">B29+B31</f>
        <v>61883</v>
      </c>
      <c r="C32" s="33">
        <f t="shared" si="2"/>
        <v>1036</v>
      </c>
      <c r="D32" s="33">
        <f t="shared" si="2"/>
        <v>5964</v>
      </c>
      <c r="E32" s="33">
        <f t="shared" si="2"/>
        <v>56</v>
      </c>
      <c r="F32" s="33">
        <f t="shared" si="2"/>
        <v>45946</v>
      </c>
      <c r="G32" s="33">
        <f t="shared" si="2"/>
        <v>0</v>
      </c>
      <c r="H32" s="33">
        <f t="shared" si="2"/>
        <v>2035</v>
      </c>
      <c r="I32" s="33">
        <f t="shared" si="2"/>
        <v>59</v>
      </c>
      <c r="J32" s="59">
        <f t="shared" si="2"/>
        <v>83411</v>
      </c>
      <c r="K32" s="74"/>
      <c r="L32" s="74"/>
    </row>
    <row r="33" spans="2:12">
      <c r="B33" s="11" t="s">
        <v>22</v>
      </c>
      <c r="C33" s="11"/>
      <c r="D33" s="11"/>
      <c r="E33" s="11"/>
      <c r="F33" s="11"/>
      <c r="G33" s="11"/>
      <c r="H33" s="11"/>
      <c r="I33" s="11"/>
      <c r="L33" s="74"/>
    </row>
    <row r="34" spans="2:12">
      <c r="B34" s="11"/>
      <c r="C34" s="11"/>
      <c r="D34" s="11"/>
      <c r="E34" s="11"/>
      <c r="F34" s="11"/>
      <c r="G34" s="11"/>
      <c r="H34" s="11"/>
      <c r="I34" s="11"/>
      <c r="L34" s="74"/>
    </row>
    <row r="35" spans="2:12">
      <c r="B35" s="11"/>
      <c r="C35" s="11"/>
      <c r="D35" s="11"/>
      <c r="E35" s="11"/>
      <c r="F35" s="11"/>
      <c r="G35" s="11"/>
      <c r="H35" s="11"/>
      <c r="I35" s="11"/>
      <c r="L35" s="74"/>
    </row>
    <row r="36" spans="2:12">
      <c r="B36" s="11"/>
      <c r="C36" s="11"/>
      <c r="D36" s="11"/>
      <c r="E36" s="11"/>
      <c r="F36" s="11"/>
      <c r="G36" s="11"/>
      <c r="H36" s="11"/>
      <c r="I36" s="11"/>
      <c r="L36" s="74"/>
    </row>
    <row r="37" spans="2:12">
      <c r="B37" s="11"/>
      <c r="C37" s="11"/>
      <c r="L37" s="74"/>
    </row>
  </sheetData>
  <mergeCells count="4">
    <mergeCell ref="A2:J2"/>
    <mergeCell ref="A3:J3"/>
    <mergeCell ref="A5:J5"/>
    <mergeCell ref="A4:J4"/>
  </mergeCells>
  <phoneticPr fontId="0" type="noConversion"/>
  <printOptions horizontalCentered="1"/>
  <pageMargins left="0.5" right="0.5" top="0.75" bottom="0.75" header="0.5" footer="0.5"/>
  <pageSetup scale="99" orientation="portrait" r:id="rId1"/>
  <headerFooter alignWithMargins="0">
    <oddFooter>&amp;LPage 10&amp;R&amp;F/&amp;A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A3" sqref="A3:H3"/>
    </sheetView>
  </sheetViews>
  <sheetFormatPr defaultColWidth="9.140625" defaultRowHeight="15"/>
  <cols>
    <col min="1" max="1" width="21.140625" style="139" customWidth="1"/>
    <col min="2" max="2" width="12.85546875" style="139" customWidth="1"/>
    <col min="3" max="3" width="13.28515625" style="139" bestFit="1" customWidth="1"/>
    <col min="4" max="4" width="11.5703125" style="139" customWidth="1"/>
    <col min="5" max="5" width="11" style="139" customWidth="1"/>
    <col min="6" max="6" width="11.28515625" style="139" customWidth="1"/>
    <col min="7" max="7" width="8.42578125" style="139" customWidth="1"/>
    <col min="8" max="8" width="13.140625" style="139" customWidth="1"/>
    <col min="9" max="16384" width="9.140625" style="139"/>
  </cols>
  <sheetData>
    <row r="1" spans="1:8">
      <c r="A1" s="183" t="s">
        <v>182</v>
      </c>
      <c r="B1" s="183"/>
      <c r="C1" s="168"/>
      <c r="D1" s="168"/>
      <c r="E1" s="168"/>
      <c r="H1" s="140"/>
    </row>
    <row r="2" spans="1:8">
      <c r="A2" s="297" t="s">
        <v>111</v>
      </c>
      <c r="B2" s="297"/>
      <c r="C2" s="297"/>
      <c r="D2" s="297"/>
      <c r="E2" s="297"/>
      <c r="F2" s="297"/>
      <c r="G2" s="297"/>
      <c r="H2" s="297"/>
    </row>
    <row r="3" spans="1:8">
      <c r="A3" s="298" t="s">
        <v>130</v>
      </c>
      <c r="B3" s="298"/>
      <c r="C3" s="298"/>
      <c r="D3" s="298"/>
      <c r="E3" s="298"/>
      <c r="F3" s="298"/>
      <c r="G3" s="298"/>
      <c r="H3" s="298"/>
    </row>
    <row r="4" spans="1:8">
      <c r="A4" s="298" t="s">
        <v>179</v>
      </c>
      <c r="B4" s="298"/>
      <c r="C4" s="298"/>
      <c r="D4" s="298"/>
      <c r="E4" s="298"/>
      <c r="F4" s="298"/>
      <c r="G4" s="298"/>
      <c r="H4" s="298"/>
    </row>
    <row r="5" spans="1:8" ht="15.75" thickBot="1">
      <c r="A5" s="298"/>
      <c r="B5" s="298"/>
      <c r="C5" s="298"/>
      <c r="D5" s="298"/>
      <c r="E5" s="298"/>
      <c r="F5" s="298"/>
      <c r="G5" s="298"/>
      <c r="H5" s="298"/>
    </row>
    <row r="6" spans="1:8">
      <c r="A6" s="141"/>
      <c r="B6" s="299" t="s">
        <v>157</v>
      </c>
      <c r="C6" s="300"/>
      <c r="D6" s="300"/>
      <c r="E6" s="300"/>
      <c r="F6" s="301"/>
      <c r="G6" s="141"/>
      <c r="H6" s="141"/>
    </row>
    <row r="7" spans="1:8" ht="54" customHeight="1" thickBot="1">
      <c r="A7" s="142" t="s">
        <v>76</v>
      </c>
      <c r="B7" s="143" t="s">
        <v>172</v>
      </c>
      <c r="C7" s="144" t="s">
        <v>173</v>
      </c>
      <c r="D7" s="144" t="s">
        <v>174</v>
      </c>
      <c r="E7" s="145" t="s">
        <v>158</v>
      </c>
      <c r="F7" s="175" t="s">
        <v>159</v>
      </c>
      <c r="G7" s="146" t="s">
        <v>131</v>
      </c>
      <c r="H7" s="179" t="s">
        <v>132</v>
      </c>
    </row>
    <row r="8" spans="1:8" ht="15.75" thickTop="1">
      <c r="A8" s="147" t="s">
        <v>5</v>
      </c>
      <c r="B8" s="203">
        <v>610</v>
      </c>
      <c r="C8" s="204">
        <v>0</v>
      </c>
      <c r="D8" s="205">
        <v>1</v>
      </c>
      <c r="E8" s="205">
        <v>0</v>
      </c>
      <c r="F8" s="206">
        <v>611</v>
      </c>
      <c r="G8" s="207">
        <v>0</v>
      </c>
      <c r="H8" s="208">
        <v>611</v>
      </c>
    </row>
    <row r="9" spans="1:8">
      <c r="A9" s="147" t="s">
        <v>6</v>
      </c>
      <c r="B9" s="203">
        <v>774</v>
      </c>
      <c r="C9" s="204">
        <v>8</v>
      </c>
      <c r="D9" s="205">
        <v>1</v>
      </c>
      <c r="E9" s="205">
        <v>251</v>
      </c>
      <c r="F9" s="209">
        <v>774</v>
      </c>
      <c r="G9" s="210">
        <v>2</v>
      </c>
      <c r="H9" s="208">
        <v>775</v>
      </c>
    </row>
    <row r="10" spans="1:8">
      <c r="A10" s="147" t="s">
        <v>7</v>
      </c>
      <c r="B10" s="203">
        <v>266</v>
      </c>
      <c r="C10" s="204">
        <v>0</v>
      </c>
      <c r="D10" s="205">
        <v>2</v>
      </c>
      <c r="E10" s="205">
        <v>4</v>
      </c>
      <c r="F10" s="209">
        <v>268</v>
      </c>
      <c r="G10" s="210">
        <v>0</v>
      </c>
      <c r="H10" s="208">
        <v>268</v>
      </c>
    </row>
    <row r="11" spans="1:8">
      <c r="A11" s="147" t="s">
        <v>8</v>
      </c>
      <c r="B11" s="203">
        <v>610</v>
      </c>
      <c r="C11" s="204">
        <v>0</v>
      </c>
      <c r="D11" s="205">
        <v>0</v>
      </c>
      <c r="E11" s="205">
        <v>0</v>
      </c>
      <c r="F11" s="209">
        <v>610</v>
      </c>
      <c r="G11" s="210">
        <v>0</v>
      </c>
      <c r="H11" s="208">
        <v>610</v>
      </c>
    </row>
    <row r="12" spans="1:8">
      <c r="A12" s="147" t="s">
        <v>9</v>
      </c>
      <c r="B12" s="203">
        <v>1974</v>
      </c>
      <c r="C12" s="204">
        <v>2</v>
      </c>
      <c r="D12" s="205">
        <v>10</v>
      </c>
      <c r="E12" s="205">
        <v>683</v>
      </c>
      <c r="F12" s="209">
        <v>1980</v>
      </c>
      <c r="G12" s="210">
        <v>3</v>
      </c>
      <c r="H12" s="208">
        <v>1983</v>
      </c>
    </row>
    <row r="13" spans="1:8">
      <c r="A13" s="147" t="s">
        <v>10</v>
      </c>
      <c r="B13" s="203">
        <v>2123</v>
      </c>
      <c r="C13" s="204">
        <v>0</v>
      </c>
      <c r="D13" s="205">
        <v>1</v>
      </c>
      <c r="E13" s="205">
        <v>139</v>
      </c>
      <c r="F13" s="209">
        <v>2124</v>
      </c>
      <c r="G13" s="210">
        <v>0</v>
      </c>
      <c r="H13" s="208">
        <v>2124</v>
      </c>
    </row>
    <row r="14" spans="1:8">
      <c r="A14" s="147" t="s">
        <v>167</v>
      </c>
      <c r="B14" s="203">
        <v>2281</v>
      </c>
      <c r="C14" s="204">
        <v>0</v>
      </c>
      <c r="D14" s="205">
        <v>2</v>
      </c>
      <c r="E14" s="205">
        <v>11</v>
      </c>
      <c r="F14" s="209">
        <v>2281</v>
      </c>
      <c r="G14" s="210">
        <v>0</v>
      </c>
      <c r="H14" s="208">
        <v>2281</v>
      </c>
    </row>
    <row r="15" spans="1:8">
      <c r="A15" s="147" t="s">
        <v>11</v>
      </c>
      <c r="B15" s="203">
        <v>666</v>
      </c>
      <c r="C15" s="204">
        <v>2</v>
      </c>
      <c r="D15" s="205">
        <v>0</v>
      </c>
      <c r="E15" s="205">
        <v>0</v>
      </c>
      <c r="F15" s="209">
        <v>666</v>
      </c>
      <c r="G15" s="210">
        <v>0</v>
      </c>
      <c r="H15" s="208">
        <v>666</v>
      </c>
    </row>
    <row r="16" spans="1:8">
      <c r="A16" s="147" t="s">
        <v>149</v>
      </c>
      <c r="B16" s="203">
        <v>2247</v>
      </c>
      <c r="C16" s="204">
        <v>0</v>
      </c>
      <c r="D16" s="205">
        <v>1</v>
      </c>
      <c r="E16" s="205">
        <v>162</v>
      </c>
      <c r="F16" s="209">
        <v>2248</v>
      </c>
      <c r="G16" s="210">
        <v>0</v>
      </c>
      <c r="H16" s="208">
        <v>2248</v>
      </c>
    </row>
    <row r="17" spans="1:8">
      <c r="A17" s="147" t="s">
        <v>160</v>
      </c>
      <c r="B17" s="203">
        <v>1268</v>
      </c>
      <c r="C17" s="204">
        <v>0</v>
      </c>
      <c r="D17" s="205">
        <v>2</v>
      </c>
      <c r="E17" s="205">
        <v>335</v>
      </c>
      <c r="F17" s="209">
        <v>1270</v>
      </c>
      <c r="G17" s="210">
        <v>0</v>
      </c>
      <c r="H17" s="208">
        <v>1270</v>
      </c>
    </row>
    <row r="18" spans="1:8">
      <c r="A18" s="147" t="s">
        <v>12</v>
      </c>
      <c r="B18" s="203">
        <v>2176</v>
      </c>
      <c r="C18" s="204">
        <v>0</v>
      </c>
      <c r="D18" s="205">
        <v>1</v>
      </c>
      <c r="E18" s="205">
        <v>0</v>
      </c>
      <c r="F18" s="209">
        <v>2177</v>
      </c>
      <c r="G18" s="210">
        <v>0</v>
      </c>
      <c r="H18" s="208">
        <v>2177</v>
      </c>
    </row>
    <row r="19" spans="1:8">
      <c r="A19" s="147" t="s">
        <v>13</v>
      </c>
      <c r="B19" s="203">
        <v>857</v>
      </c>
      <c r="C19" s="204">
        <v>2</v>
      </c>
      <c r="D19" s="205">
        <v>3</v>
      </c>
      <c r="E19" s="205">
        <v>14</v>
      </c>
      <c r="F19" s="209">
        <v>859</v>
      </c>
      <c r="G19" s="210">
        <v>2</v>
      </c>
      <c r="H19" s="208">
        <v>861</v>
      </c>
    </row>
    <row r="20" spans="1:8">
      <c r="A20" s="147" t="s">
        <v>14</v>
      </c>
      <c r="B20" s="203">
        <v>708</v>
      </c>
      <c r="C20" s="204">
        <v>9</v>
      </c>
      <c r="D20" s="205">
        <v>0</v>
      </c>
      <c r="E20" s="205">
        <v>0</v>
      </c>
      <c r="F20" s="209">
        <v>708</v>
      </c>
      <c r="G20" s="210">
        <v>23</v>
      </c>
      <c r="H20" s="208">
        <v>715</v>
      </c>
    </row>
    <row r="21" spans="1:8">
      <c r="A21" s="147" t="s">
        <v>161</v>
      </c>
      <c r="B21" s="203">
        <v>385</v>
      </c>
      <c r="C21" s="204">
        <v>0</v>
      </c>
      <c r="D21" s="205">
        <v>0</v>
      </c>
      <c r="E21" s="205">
        <v>47</v>
      </c>
      <c r="F21" s="209">
        <v>385</v>
      </c>
      <c r="G21" s="210">
        <v>0</v>
      </c>
      <c r="H21" s="208">
        <v>385</v>
      </c>
    </row>
    <row r="22" spans="1:8">
      <c r="A22" s="147" t="s">
        <v>15</v>
      </c>
      <c r="B22" s="203">
        <v>342</v>
      </c>
      <c r="C22" s="204">
        <v>0</v>
      </c>
      <c r="D22" s="205">
        <v>4</v>
      </c>
      <c r="E22" s="205">
        <v>0</v>
      </c>
      <c r="F22" s="209">
        <v>345</v>
      </c>
      <c r="G22" s="210">
        <v>0</v>
      </c>
      <c r="H22" s="208">
        <v>345</v>
      </c>
    </row>
    <row r="23" spans="1:8">
      <c r="A23" s="147" t="s">
        <v>16</v>
      </c>
      <c r="B23" s="203">
        <v>674</v>
      </c>
      <c r="C23" s="204">
        <v>0</v>
      </c>
      <c r="D23" s="205">
        <v>0</v>
      </c>
      <c r="E23" s="205">
        <v>106</v>
      </c>
      <c r="F23" s="209">
        <v>674</v>
      </c>
      <c r="G23" s="210">
        <v>1</v>
      </c>
      <c r="H23" s="208">
        <v>674</v>
      </c>
    </row>
    <row r="24" spans="1:8">
      <c r="A24" s="147" t="s">
        <v>17</v>
      </c>
      <c r="B24" s="203">
        <v>687</v>
      </c>
      <c r="C24" s="204">
        <v>1</v>
      </c>
      <c r="D24" s="205">
        <v>0</v>
      </c>
      <c r="E24" s="205">
        <v>0</v>
      </c>
      <c r="F24" s="209">
        <v>687</v>
      </c>
      <c r="G24" s="210">
        <v>0</v>
      </c>
      <c r="H24" s="208">
        <v>687</v>
      </c>
    </row>
    <row r="25" spans="1:8">
      <c r="A25" s="147" t="s">
        <v>18</v>
      </c>
      <c r="B25" s="203">
        <v>556</v>
      </c>
      <c r="C25" s="204">
        <v>0</v>
      </c>
      <c r="D25" s="205">
        <v>2</v>
      </c>
      <c r="E25" s="205">
        <v>10</v>
      </c>
      <c r="F25" s="209">
        <v>556</v>
      </c>
      <c r="G25" s="210">
        <v>0</v>
      </c>
      <c r="H25" s="208">
        <v>556</v>
      </c>
    </row>
    <row r="26" spans="1:8">
      <c r="A26" s="147" t="s">
        <v>155</v>
      </c>
      <c r="B26" s="203">
        <v>1101</v>
      </c>
      <c r="C26" s="204">
        <v>0</v>
      </c>
      <c r="D26" s="205">
        <v>0</v>
      </c>
      <c r="E26" s="205">
        <v>0</v>
      </c>
      <c r="F26" s="209">
        <v>1101</v>
      </c>
      <c r="G26" s="210">
        <v>0</v>
      </c>
      <c r="H26" s="208">
        <v>1101</v>
      </c>
    </row>
    <row r="27" spans="1:8">
      <c r="A27" s="147" t="s">
        <v>169</v>
      </c>
      <c r="B27" s="203">
        <v>1663</v>
      </c>
      <c r="C27" s="204">
        <v>0</v>
      </c>
      <c r="D27" s="205">
        <v>0</v>
      </c>
      <c r="E27" s="205">
        <v>160</v>
      </c>
      <c r="F27" s="209">
        <v>1663</v>
      </c>
      <c r="G27" s="210">
        <v>7</v>
      </c>
      <c r="H27" s="208">
        <v>1670</v>
      </c>
    </row>
    <row r="28" spans="1:8">
      <c r="A28" s="147" t="s">
        <v>19</v>
      </c>
      <c r="B28" s="203">
        <v>2077</v>
      </c>
      <c r="C28" s="204">
        <v>4</v>
      </c>
      <c r="D28" s="205">
        <v>3</v>
      </c>
      <c r="E28" s="205">
        <v>477</v>
      </c>
      <c r="F28" s="209">
        <v>2080</v>
      </c>
      <c r="G28" s="210">
        <v>0</v>
      </c>
      <c r="H28" s="208">
        <v>2080</v>
      </c>
    </row>
    <row r="29" spans="1:8" ht="15.75" thickBot="1">
      <c r="A29" s="147" t="s">
        <v>156</v>
      </c>
      <c r="B29" s="203">
        <v>2054</v>
      </c>
      <c r="C29" s="204">
        <v>9</v>
      </c>
      <c r="D29" s="205">
        <v>2</v>
      </c>
      <c r="E29" s="205">
        <v>75</v>
      </c>
      <c r="F29" s="209">
        <v>2056</v>
      </c>
      <c r="G29" s="210">
        <v>5</v>
      </c>
      <c r="H29" s="208">
        <v>2058</v>
      </c>
    </row>
    <row r="30" spans="1:8" ht="15.75" thickBot="1">
      <c r="A30" s="148" t="s">
        <v>48</v>
      </c>
      <c r="B30" s="151">
        <f>SUM(B8:B29)</f>
        <v>26099</v>
      </c>
      <c r="C30" s="149">
        <f t="shared" ref="C30:H30" si="0">SUM(C8:C29)</f>
        <v>37</v>
      </c>
      <c r="D30" s="149">
        <f t="shared" si="0"/>
        <v>35</v>
      </c>
      <c r="E30" s="150">
        <f t="shared" si="0"/>
        <v>2474</v>
      </c>
      <c r="F30" s="176">
        <f t="shared" si="0"/>
        <v>26123</v>
      </c>
      <c r="G30" s="151">
        <f t="shared" si="0"/>
        <v>43</v>
      </c>
      <c r="H30" s="180">
        <f t="shared" si="0"/>
        <v>26145</v>
      </c>
    </row>
    <row r="31" spans="1:8" ht="15.75" thickBot="1">
      <c r="A31" s="152" t="s">
        <v>133</v>
      </c>
      <c r="B31" s="48">
        <v>63</v>
      </c>
      <c r="C31" s="14">
        <v>0</v>
      </c>
      <c r="D31" s="14">
        <v>44</v>
      </c>
      <c r="E31" s="169">
        <v>0</v>
      </c>
      <c r="F31" s="177">
        <v>67</v>
      </c>
      <c r="G31" s="61">
        <v>0</v>
      </c>
      <c r="H31" s="181">
        <v>67</v>
      </c>
    </row>
    <row r="32" spans="1:8" ht="15.75" thickBot="1">
      <c r="A32" s="153" t="s">
        <v>50</v>
      </c>
      <c r="B32" s="156">
        <f t="shared" ref="B32:H32" si="1">SUM(B31:B31)</f>
        <v>63</v>
      </c>
      <c r="C32" s="154">
        <f t="shared" si="1"/>
        <v>0</v>
      </c>
      <c r="D32" s="154">
        <f>SUM(D31:D31)</f>
        <v>44</v>
      </c>
      <c r="E32" s="155">
        <f t="shared" si="1"/>
        <v>0</v>
      </c>
      <c r="F32" s="178">
        <f t="shared" si="1"/>
        <v>67</v>
      </c>
      <c r="G32" s="156">
        <f t="shared" si="1"/>
        <v>0</v>
      </c>
      <c r="H32" s="182">
        <f t="shared" si="1"/>
        <v>67</v>
      </c>
    </row>
    <row r="33" spans="1:8" ht="15.75" thickBot="1">
      <c r="A33" s="153" t="s">
        <v>20</v>
      </c>
      <c r="B33" s="156">
        <f t="shared" ref="B33:H33" si="2">B30+B32</f>
        <v>26162</v>
      </c>
      <c r="C33" s="173">
        <f t="shared" si="2"/>
        <v>37</v>
      </c>
      <c r="D33" s="154">
        <f t="shared" si="2"/>
        <v>79</v>
      </c>
      <c r="E33" s="155">
        <f t="shared" si="2"/>
        <v>2474</v>
      </c>
      <c r="F33" s="178">
        <f t="shared" si="2"/>
        <v>26190</v>
      </c>
      <c r="G33" s="156">
        <f t="shared" si="2"/>
        <v>43</v>
      </c>
      <c r="H33" s="182">
        <f t="shared" si="2"/>
        <v>26212</v>
      </c>
    </row>
  </sheetData>
  <mergeCells count="5">
    <mergeCell ref="A2:H2"/>
    <mergeCell ref="A3:H3"/>
    <mergeCell ref="A4:H4"/>
    <mergeCell ref="A5:H5"/>
    <mergeCell ref="B6:F6"/>
  </mergeCells>
  <pageMargins left="0.25" right="0.25" top="0.75" bottom="0.75" header="0.3" footer="0.3"/>
  <pageSetup orientation="portrait" r:id="rId1"/>
  <headerFooter alignWithMargins="0">
    <oddFooter>&amp;LPage 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workbookViewId="0">
      <selection activeCell="A3" sqref="A3:F3"/>
    </sheetView>
  </sheetViews>
  <sheetFormatPr defaultRowHeight="12.75"/>
  <cols>
    <col min="1" max="1" width="31.85546875" customWidth="1"/>
    <col min="2" max="2" width="8.5703125" customWidth="1"/>
    <col min="3" max="3" width="9.7109375" customWidth="1"/>
    <col min="4" max="4" width="10.28515625" customWidth="1"/>
    <col min="5" max="5" width="9.7109375" customWidth="1"/>
    <col min="6" max="6" width="7.28515625" customWidth="1"/>
  </cols>
  <sheetData>
    <row r="1" spans="1:6" ht="12.75" customHeight="1">
      <c r="A1" s="167" t="s">
        <v>181</v>
      </c>
      <c r="B1" s="128"/>
      <c r="C1" s="69"/>
      <c r="D1" s="69"/>
      <c r="E1" s="69"/>
      <c r="F1" s="69"/>
    </row>
    <row r="2" spans="1:6" ht="18.75" customHeight="1">
      <c r="A2" s="225" t="s">
        <v>129</v>
      </c>
      <c r="B2" s="225"/>
      <c r="C2" s="225"/>
      <c r="D2" s="225"/>
      <c r="E2" s="225"/>
      <c r="F2" s="225"/>
    </row>
    <row r="3" spans="1:6" ht="15">
      <c r="A3" s="226" t="s">
        <v>57</v>
      </c>
      <c r="B3" s="226"/>
      <c r="C3" s="226"/>
      <c r="D3" s="226"/>
      <c r="E3" s="226"/>
      <c r="F3" s="226"/>
    </row>
    <row r="4" spans="1:6" ht="18" customHeight="1">
      <c r="A4" s="290" t="s">
        <v>179</v>
      </c>
      <c r="B4" s="290"/>
      <c r="C4" s="290"/>
      <c r="D4" s="290"/>
      <c r="E4" s="290"/>
      <c r="F4" s="290"/>
    </row>
    <row r="5" spans="1:6" ht="46.5" customHeight="1" thickBot="1">
      <c r="A5" s="101" t="s">
        <v>76</v>
      </c>
      <c r="B5" s="37" t="s">
        <v>43</v>
      </c>
      <c r="C5" s="44" t="s">
        <v>44</v>
      </c>
      <c r="D5" s="44" t="s">
        <v>45</v>
      </c>
      <c r="E5" s="37" t="s">
        <v>46</v>
      </c>
      <c r="F5" s="60" t="s">
        <v>47</v>
      </c>
    </row>
    <row r="6" spans="1:6" ht="25.15" customHeight="1" thickTop="1">
      <c r="A6" s="189" t="s">
        <v>5</v>
      </c>
      <c r="B6" s="14">
        <v>0</v>
      </c>
      <c r="C6" s="14">
        <v>0</v>
      </c>
      <c r="D6" s="14">
        <v>0</v>
      </c>
      <c r="E6" s="14">
        <v>0</v>
      </c>
      <c r="F6" s="306">
        <v>0</v>
      </c>
    </row>
    <row r="7" spans="1:6" ht="15.95" customHeight="1">
      <c r="A7" s="3" t="s">
        <v>6</v>
      </c>
      <c r="B7" s="3">
        <v>0</v>
      </c>
      <c r="C7" s="3">
        <v>0</v>
      </c>
      <c r="D7" s="3">
        <v>0</v>
      </c>
      <c r="E7" s="3">
        <v>0</v>
      </c>
      <c r="F7" s="306">
        <v>0</v>
      </c>
    </row>
    <row r="8" spans="1:6" ht="15.95" customHeight="1">
      <c r="A8" s="3" t="s">
        <v>7</v>
      </c>
      <c r="B8" s="3">
        <v>0</v>
      </c>
      <c r="C8" s="3">
        <v>0</v>
      </c>
      <c r="D8" s="3">
        <v>0</v>
      </c>
      <c r="E8" s="3">
        <v>0</v>
      </c>
      <c r="F8" s="306">
        <v>0</v>
      </c>
    </row>
    <row r="9" spans="1:6" ht="15.95" customHeight="1">
      <c r="A9" s="3" t="s">
        <v>8</v>
      </c>
      <c r="B9" s="3">
        <v>0</v>
      </c>
      <c r="C9" s="3">
        <v>0</v>
      </c>
      <c r="D9" s="3">
        <v>0</v>
      </c>
      <c r="E9" s="3">
        <v>0</v>
      </c>
      <c r="F9" s="306">
        <v>0</v>
      </c>
    </row>
    <row r="10" spans="1:6" ht="15.95" customHeight="1">
      <c r="A10" s="3" t="s">
        <v>9</v>
      </c>
      <c r="B10" s="3">
        <v>0</v>
      </c>
      <c r="C10" s="3">
        <v>0</v>
      </c>
      <c r="D10" s="3">
        <v>0</v>
      </c>
      <c r="E10" s="3">
        <v>0</v>
      </c>
      <c r="F10" s="306">
        <v>0</v>
      </c>
    </row>
    <row r="11" spans="1:6" ht="15.95" customHeight="1">
      <c r="A11" s="3" t="s">
        <v>10</v>
      </c>
      <c r="B11" s="3">
        <v>0</v>
      </c>
      <c r="C11" s="3">
        <v>0</v>
      </c>
      <c r="D11" s="3">
        <v>0</v>
      </c>
      <c r="E11" s="3">
        <v>0</v>
      </c>
      <c r="F11" s="306">
        <v>0</v>
      </c>
    </row>
    <row r="12" spans="1:6" ht="15.95" customHeight="1">
      <c r="A12" s="3" t="s">
        <v>167</v>
      </c>
      <c r="B12" s="3">
        <v>0</v>
      </c>
      <c r="C12" s="3">
        <v>0</v>
      </c>
      <c r="D12" s="3">
        <v>0</v>
      </c>
      <c r="E12" s="3">
        <v>0</v>
      </c>
      <c r="F12" s="306">
        <v>0</v>
      </c>
    </row>
    <row r="13" spans="1:6" ht="15.95" customHeight="1">
      <c r="A13" s="3" t="s">
        <v>11</v>
      </c>
      <c r="B13" s="3">
        <v>0</v>
      </c>
      <c r="C13" s="3">
        <v>7</v>
      </c>
      <c r="D13" s="3">
        <v>0</v>
      </c>
      <c r="E13" s="3">
        <v>0</v>
      </c>
      <c r="F13" s="306">
        <v>7</v>
      </c>
    </row>
    <row r="14" spans="1:6" ht="15.95" customHeight="1">
      <c r="A14" s="3" t="s">
        <v>149</v>
      </c>
      <c r="B14" s="3">
        <v>0</v>
      </c>
      <c r="C14" s="3">
        <v>0</v>
      </c>
      <c r="D14" s="3">
        <v>0</v>
      </c>
      <c r="E14" s="3">
        <v>0</v>
      </c>
      <c r="F14" s="306">
        <v>0</v>
      </c>
    </row>
    <row r="15" spans="1:6" ht="15.95" customHeight="1">
      <c r="A15" s="3" t="s">
        <v>160</v>
      </c>
      <c r="B15" s="3">
        <v>0</v>
      </c>
      <c r="C15" s="3">
        <v>0</v>
      </c>
      <c r="D15" s="3">
        <v>0</v>
      </c>
      <c r="E15" s="3">
        <v>0</v>
      </c>
      <c r="F15" s="306">
        <v>0</v>
      </c>
    </row>
    <row r="16" spans="1:6" ht="15.95" customHeight="1">
      <c r="A16" s="3" t="s">
        <v>12</v>
      </c>
      <c r="B16" s="3">
        <v>0</v>
      </c>
      <c r="C16" s="3">
        <v>0</v>
      </c>
      <c r="D16" s="3">
        <v>0</v>
      </c>
      <c r="E16" s="3">
        <v>0</v>
      </c>
      <c r="F16" s="306">
        <v>0</v>
      </c>
    </row>
    <row r="17" spans="1:6" ht="15.95" customHeight="1">
      <c r="A17" s="3" t="s">
        <v>13</v>
      </c>
      <c r="B17" s="3">
        <v>0</v>
      </c>
      <c r="C17" s="3">
        <v>0</v>
      </c>
      <c r="D17" s="3">
        <v>0</v>
      </c>
      <c r="E17" s="3">
        <v>0</v>
      </c>
      <c r="F17" s="306">
        <v>0</v>
      </c>
    </row>
    <row r="18" spans="1:6" ht="15.95" customHeight="1">
      <c r="A18" s="3" t="s">
        <v>14</v>
      </c>
      <c r="B18" s="3">
        <v>0</v>
      </c>
      <c r="C18" s="3">
        <v>1</v>
      </c>
      <c r="D18" s="3">
        <v>0</v>
      </c>
      <c r="E18" s="3">
        <v>0</v>
      </c>
      <c r="F18" s="306">
        <v>1</v>
      </c>
    </row>
    <row r="19" spans="1:6" ht="15.95" customHeight="1">
      <c r="A19" s="3" t="s">
        <v>161</v>
      </c>
      <c r="B19" s="3">
        <v>0</v>
      </c>
      <c r="C19" s="3">
        <v>0</v>
      </c>
      <c r="D19" s="3">
        <v>0</v>
      </c>
      <c r="E19" s="3">
        <v>0</v>
      </c>
      <c r="F19" s="306">
        <v>0</v>
      </c>
    </row>
    <row r="20" spans="1:6" ht="15.95" customHeight="1">
      <c r="A20" s="3" t="s">
        <v>15</v>
      </c>
      <c r="B20" s="3">
        <v>0</v>
      </c>
      <c r="C20" s="3">
        <v>0</v>
      </c>
      <c r="D20" s="3">
        <v>0</v>
      </c>
      <c r="E20" s="3">
        <v>0</v>
      </c>
      <c r="F20" s="306">
        <v>0</v>
      </c>
    </row>
    <row r="21" spans="1:6" ht="15.95" customHeight="1">
      <c r="A21" s="3" t="s">
        <v>16</v>
      </c>
      <c r="B21" s="3">
        <v>0</v>
      </c>
      <c r="C21" s="3">
        <v>0</v>
      </c>
      <c r="D21" s="3">
        <v>0</v>
      </c>
      <c r="E21" s="3">
        <v>0</v>
      </c>
      <c r="F21" s="306">
        <v>0</v>
      </c>
    </row>
    <row r="22" spans="1:6" ht="15.95" customHeight="1">
      <c r="A22" s="3" t="s">
        <v>17</v>
      </c>
      <c r="B22" s="3">
        <v>0</v>
      </c>
      <c r="C22" s="3">
        <v>0</v>
      </c>
      <c r="D22" s="3">
        <v>0</v>
      </c>
      <c r="E22" s="3">
        <v>0</v>
      </c>
      <c r="F22" s="306">
        <v>0</v>
      </c>
    </row>
    <row r="23" spans="1:6" ht="15.95" customHeight="1">
      <c r="A23" s="3" t="s">
        <v>18</v>
      </c>
      <c r="B23" s="3">
        <v>0</v>
      </c>
      <c r="C23" s="3">
        <v>0</v>
      </c>
      <c r="D23" s="3">
        <v>0</v>
      </c>
      <c r="E23" s="3">
        <v>0</v>
      </c>
      <c r="F23" s="306">
        <v>0</v>
      </c>
    </row>
    <row r="24" spans="1:6" ht="15.95" customHeight="1">
      <c r="A24" s="3" t="s">
        <v>155</v>
      </c>
      <c r="B24" s="3">
        <v>0</v>
      </c>
      <c r="C24" s="3">
        <v>0</v>
      </c>
      <c r="D24" s="3">
        <v>0</v>
      </c>
      <c r="E24" s="3">
        <v>0</v>
      </c>
      <c r="F24" s="306">
        <v>0</v>
      </c>
    </row>
    <row r="25" spans="1:6" ht="15.95" customHeight="1">
      <c r="A25" s="3" t="s">
        <v>169</v>
      </c>
      <c r="B25" s="3">
        <v>0</v>
      </c>
      <c r="C25" s="3">
        <v>0</v>
      </c>
      <c r="D25" s="3">
        <v>0</v>
      </c>
      <c r="E25" s="3">
        <v>0</v>
      </c>
      <c r="F25" s="306">
        <v>0</v>
      </c>
    </row>
    <row r="26" spans="1:6" ht="15.95" customHeight="1">
      <c r="A26" s="3" t="s">
        <v>19</v>
      </c>
      <c r="B26" s="3">
        <v>0</v>
      </c>
      <c r="C26" s="3">
        <v>0</v>
      </c>
      <c r="D26" s="3">
        <v>0</v>
      </c>
      <c r="E26" s="3">
        <v>0</v>
      </c>
      <c r="F26" s="306">
        <v>0</v>
      </c>
    </row>
    <row r="27" spans="1:6" ht="15.95" customHeight="1" thickBot="1">
      <c r="A27" s="3" t="s">
        <v>156</v>
      </c>
      <c r="B27" s="3">
        <v>0</v>
      </c>
      <c r="C27" s="3">
        <v>0</v>
      </c>
      <c r="D27" s="3">
        <v>0</v>
      </c>
      <c r="E27" s="3">
        <v>0</v>
      </c>
      <c r="F27" s="306">
        <v>0</v>
      </c>
    </row>
    <row r="28" spans="1:6" ht="15.95" customHeight="1" thickBot="1">
      <c r="A28" s="93" t="s">
        <v>58</v>
      </c>
      <c r="B28" s="13">
        <f>SUM(B6:B27)</f>
        <v>0</v>
      </c>
      <c r="C28" s="13">
        <f>SUM(C6:C27)</f>
        <v>8</v>
      </c>
      <c r="D28" s="13">
        <f>SUM(D6:D27)</f>
        <v>0</v>
      </c>
      <c r="E28" s="13">
        <f>SUM(E6:E27)</f>
        <v>0</v>
      </c>
      <c r="F28" s="77">
        <f>SUM(F6:F27)</f>
        <v>8</v>
      </c>
    </row>
  </sheetData>
  <mergeCells count="3">
    <mergeCell ref="A2:F2"/>
    <mergeCell ref="A3:F3"/>
    <mergeCell ref="A4:F4"/>
  </mergeCells>
  <phoneticPr fontId="0" type="noConversion"/>
  <pageMargins left="0.75" right="0.75" top="0.75" bottom="0.75" header="0.5" footer="0.5"/>
  <pageSetup orientation="portrait" r:id="rId1"/>
  <headerFooter alignWithMargins="0">
    <oddFooter>&amp;LPage 12&amp;R&amp;F/&amp;A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zoomScaleNormal="100" workbookViewId="0">
      <selection activeCell="A2" sqref="A2:E2"/>
    </sheetView>
  </sheetViews>
  <sheetFormatPr defaultRowHeight="12.75"/>
  <cols>
    <col min="1" max="1" width="1.5703125" customWidth="1"/>
    <col min="2" max="2" width="8.28515625" style="63" customWidth="1"/>
    <col min="3" max="3" width="25.5703125" customWidth="1"/>
    <col min="4" max="4" width="2.28515625" customWidth="1"/>
    <col min="5" max="5" width="59.28515625" customWidth="1"/>
  </cols>
  <sheetData>
    <row r="1" spans="1:6" ht="15">
      <c r="A1" s="303" t="s">
        <v>143</v>
      </c>
      <c r="B1" s="303"/>
      <c r="C1" s="303"/>
      <c r="D1" s="303"/>
      <c r="E1" s="303"/>
    </row>
    <row r="2" spans="1:6" ht="19.5" customHeight="1">
      <c r="A2" s="304" t="s">
        <v>60</v>
      </c>
      <c r="B2" s="304"/>
      <c r="C2" s="304"/>
      <c r="D2" s="304"/>
      <c r="E2" s="304"/>
    </row>
    <row r="3" spans="1:6" ht="17.25" customHeight="1">
      <c r="A3" s="304" t="s">
        <v>163</v>
      </c>
      <c r="B3" s="304"/>
      <c r="C3" s="304"/>
      <c r="D3" s="304"/>
      <c r="E3" s="304"/>
    </row>
    <row r="4" spans="1:6" ht="10.5" customHeight="1">
      <c r="A4" s="62"/>
    </row>
    <row r="5" spans="1:6" ht="20.25" customHeight="1">
      <c r="A5" s="305" t="s">
        <v>61</v>
      </c>
      <c r="B5" s="305"/>
      <c r="C5" s="305"/>
      <c r="D5" s="305"/>
      <c r="E5" s="305"/>
    </row>
    <row r="6" spans="1:6" ht="24.75" customHeight="1" thickBot="1">
      <c r="B6" s="64" t="s">
        <v>62</v>
      </c>
      <c r="C6" s="65" t="s">
        <v>63</v>
      </c>
      <c r="D6" s="65"/>
      <c r="E6" s="65" t="s">
        <v>64</v>
      </c>
    </row>
    <row r="7" spans="1:6" ht="63.75">
      <c r="B7" s="66" t="s">
        <v>71</v>
      </c>
      <c r="C7" s="66" t="s">
        <v>65</v>
      </c>
      <c r="D7" s="66"/>
      <c r="E7" s="66" t="s">
        <v>66</v>
      </c>
      <c r="F7" s="174" t="s">
        <v>162</v>
      </c>
    </row>
    <row r="8" spans="1:6" ht="206.25" customHeight="1">
      <c r="B8" s="67" t="s">
        <v>165</v>
      </c>
      <c r="C8" s="67" t="s">
        <v>51</v>
      </c>
      <c r="D8" s="67"/>
      <c r="E8" s="67" t="s">
        <v>166</v>
      </c>
    </row>
    <row r="9" spans="1:6">
      <c r="B9" s="67" t="s">
        <v>94</v>
      </c>
      <c r="C9" s="67" t="s">
        <v>95</v>
      </c>
      <c r="D9" s="67"/>
      <c r="E9" s="67" t="s">
        <v>96</v>
      </c>
    </row>
    <row r="10" spans="1:6" ht="193.5" customHeight="1">
      <c r="B10" s="67" t="s">
        <v>97</v>
      </c>
      <c r="C10" s="67" t="s">
        <v>98</v>
      </c>
      <c r="D10" s="67"/>
      <c r="E10" s="67" t="s">
        <v>123</v>
      </c>
    </row>
    <row r="11" spans="1:6" ht="3" customHeight="1">
      <c r="A11" s="68"/>
      <c r="B11" s="68"/>
      <c r="C11" s="68"/>
      <c r="D11" s="68"/>
      <c r="E11" s="68"/>
    </row>
    <row r="12" spans="1:6" ht="23.25" customHeight="1">
      <c r="A12" s="302" t="s">
        <v>67</v>
      </c>
      <c r="B12" s="302"/>
      <c r="C12" s="302"/>
      <c r="D12" s="302"/>
      <c r="E12" s="302"/>
    </row>
    <row r="13" spans="1:6" ht="23.25" customHeight="1" thickBot="1">
      <c r="B13" s="64" t="s">
        <v>62</v>
      </c>
      <c r="C13" s="65" t="s">
        <v>63</v>
      </c>
      <c r="D13" s="65"/>
      <c r="E13" s="65" t="s">
        <v>64</v>
      </c>
    </row>
    <row r="14" spans="1:6" ht="51">
      <c r="B14" s="67" t="s">
        <v>99</v>
      </c>
      <c r="C14" s="67" t="s">
        <v>26</v>
      </c>
      <c r="D14" s="67"/>
      <c r="E14" s="67" t="s">
        <v>168</v>
      </c>
    </row>
    <row r="15" spans="1:6" ht="51">
      <c r="B15" s="67" t="s">
        <v>109</v>
      </c>
      <c r="C15" s="67" t="s">
        <v>28</v>
      </c>
      <c r="D15" s="67"/>
      <c r="E15" s="67" t="s">
        <v>100</v>
      </c>
    </row>
    <row r="16" spans="1:6" ht="63.75">
      <c r="B16" s="67" t="s">
        <v>107</v>
      </c>
      <c r="C16" s="67" t="s">
        <v>108</v>
      </c>
      <c r="D16" s="67"/>
      <c r="E16" s="67" t="s">
        <v>101</v>
      </c>
    </row>
    <row r="17" spans="2:6" ht="76.5" customHeight="1">
      <c r="B17" s="67" t="s">
        <v>106</v>
      </c>
      <c r="C17" s="67" t="s">
        <v>34</v>
      </c>
      <c r="D17" s="67"/>
      <c r="E17" s="67" t="s">
        <v>102</v>
      </c>
      <c r="F17" s="69"/>
    </row>
    <row r="18" spans="2:6" ht="51">
      <c r="B18" s="67" t="s">
        <v>105</v>
      </c>
      <c r="C18" s="67" t="s">
        <v>124</v>
      </c>
      <c r="D18" s="67"/>
      <c r="E18" s="67" t="s">
        <v>125</v>
      </c>
      <c r="F18" s="69"/>
    </row>
    <row r="19" spans="2:6" ht="89.25" customHeight="1">
      <c r="B19" s="67" t="s">
        <v>104</v>
      </c>
      <c r="C19" s="67" t="s">
        <v>103</v>
      </c>
      <c r="D19" s="67"/>
      <c r="E19" s="67" t="s">
        <v>136</v>
      </c>
    </row>
    <row r="20" spans="2:6" ht="114.95" customHeight="1">
      <c r="B20" s="67" t="s">
        <v>175</v>
      </c>
      <c r="C20" s="67" t="s">
        <v>137</v>
      </c>
      <c r="D20" s="67"/>
      <c r="E20" s="67" t="s">
        <v>177</v>
      </c>
    </row>
    <row r="21" spans="2:6" ht="76.5" customHeight="1">
      <c r="B21" s="67" t="s">
        <v>176</v>
      </c>
      <c r="C21" s="67" t="s">
        <v>57</v>
      </c>
      <c r="D21" s="67"/>
      <c r="E21" s="67" t="s">
        <v>144</v>
      </c>
    </row>
  </sheetData>
  <mergeCells count="5">
    <mergeCell ref="A12:E12"/>
    <mergeCell ref="A1:E1"/>
    <mergeCell ref="A2:E2"/>
    <mergeCell ref="A3:E3"/>
    <mergeCell ref="A5:E5"/>
  </mergeCells>
  <phoneticPr fontId="0" type="noConversion"/>
  <pageMargins left="0.5" right="0.5" top="1" bottom="0.5" header="0.5" footer="0.5"/>
  <pageSetup orientation="portrait" useFirstPageNumber="1" r:id="rId1"/>
  <headerFooter alignWithMargins="0">
    <oddHeader>&amp;R&amp;"Arial,Bold"EOY Report Descriptions - Page 13 - part &amp;P
Rev. 8/26/2013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zoomScaleNormal="100" workbookViewId="0">
      <selection activeCell="A3" sqref="A3:L3"/>
    </sheetView>
  </sheetViews>
  <sheetFormatPr defaultRowHeight="12.75"/>
  <cols>
    <col min="1" max="1" width="3.85546875" customWidth="1"/>
    <col min="2" max="2" width="16.85546875" customWidth="1"/>
    <col min="3" max="3" width="8.42578125" customWidth="1"/>
    <col min="4" max="4" width="8.7109375" bestFit="1" customWidth="1"/>
    <col min="5" max="5" width="8" customWidth="1"/>
    <col min="6" max="6" width="7.85546875" customWidth="1"/>
    <col min="7" max="7" width="11.7109375" customWidth="1"/>
    <col min="8" max="8" width="12.140625" customWidth="1"/>
    <col min="9" max="9" width="8.28515625" customWidth="1"/>
    <col min="10" max="10" width="8.7109375" customWidth="1"/>
    <col min="11" max="11" width="8.5703125" customWidth="1"/>
    <col min="12" max="12" width="8.7109375" customWidth="1"/>
  </cols>
  <sheetData>
    <row r="1" spans="1:19" ht="12.75" customHeight="1">
      <c r="A1" s="201" t="s">
        <v>193</v>
      </c>
      <c r="B1" s="202"/>
      <c r="C1" s="202"/>
      <c r="D1" s="202"/>
      <c r="E1" s="63"/>
      <c r="I1" s="75"/>
      <c r="J1" s="75"/>
      <c r="K1" s="75"/>
      <c r="L1" s="75"/>
    </row>
    <row r="2" spans="1:19" ht="18" customHeight="1">
      <c r="A2" s="225" t="s">
        <v>129</v>
      </c>
      <c r="B2" s="225"/>
      <c r="C2" s="225"/>
      <c r="D2" s="225"/>
      <c r="E2" s="225"/>
      <c r="F2" s="225"/>
      <c r="G2" s="225"/>
      <c r="H2" s="225"/>
      <c r="I2" s="225"/>
      <c r="J2" s="225"/>
      <c r="K2" s="225"/>
      <c r="L2" s="225"/>
    </row>
    <row r="3" spans="1:19" ht="15">
      <c r="A3" s="226" t="s">
        <v>0</v>
      </c>
      <c r="B3" s="226"/>
      <c r="C3" s="226"/>
      <c r="D3" s="226"/>
      <c r="E3" s="226"/>
      <c r="F3" s="226"/>
      <c r="G3" s="226"/>
      <c r="H3" s="226"/>
      <c r="I3" s="226"/>
      <c r="J3" s="226"/>
      <c r="K3" s="226"/>
      <c r="L3" s="226"/>
    </row>
    <row r="4" spans="1:19" ht="16.5" customHeight="1">
      <c r="A4" s="226" t="s">
        <v>179</v>
      </c>
      <c r="B4" s="227"/>
      <c r="C4" s="227"/>
      <c r="D4" s="227"/>
      <c r="E4" s="227"/>
      <c r="F4" s="227"/>
      <c r="G4" s="227"/>
      <c r="H4" s="227"/>
      <c r="I4" s="227"/>
      <c r="J4" s="227"/>
      <c r="K4" s="227"/>
      <c r="L4" s="227"/>
    </row>
    <row r="5" spans="1:19" ht="24.95" customHeight="1">
      <c r="A5" s="237"/>
      <c r="B5" s="237"/>
      <c r="C5" s="237"/>
      <c r="D5" s="237"/>
      <c r="E5" s="237"/>
      <c r="F5" s="237"/>
      <c r="G5" s="237"/>
      <c r="H5" s="237"/>
      <c r="I5" s="237"/>
      <c r="J5" s="237"/>
      <c r="K5" s="237"/>
      <c r="L5" s="237"/>
    </row>
    <row r="6" spans="1:19" ht="14.1" customHeight="1" thickBot="1">
      <c r="A6" s="232" t="s">
        <v>76</v>
      </c>
      <c r="B6" s="233"/>
      <c r="C6" s="229" t="s">
        <v>1</v>
      </c>
      <c r="D6" s="229"/>
      <c r="E6" s="230"/>
      <c r="F6" s="231"/>
      <c r="G6" s="228" t="s">
        <v>164</v>
      </c>
      <c r="H6" s="229"/>
      <c r="I6" s="236"/>
      <c r="J6" s="228" t="s">
        <v>2</v>
      </c>
      <c r="K6" s="229"/>
      <c r="L6" s="229"/>
    </row>
    <row r="7" spans="1:19" ht="27" customHeight="1" thickTop="1" thickBot="1">
      <c r="A7" s="234"/>
      <c r="B7" s="235"/>
      <c r="C7" s="102" t="s">
        <v>171</v>
      </c>
      <c r="D7" s="102" t="s">
        <v>180</v>
      </c>
      <c r="E7" s="102" t="s">
        <v>53</v>
      </c>
      <c r="F7" s="103" t="s">
        <v>3</v>
      </c>
      <c r="G7" s="104" t="s">
        <v>171</v>
      </c>
      <c r="H7" s="104" t="s">
        <v>180</v>
      </c>
      <c r="I7" s="105" t="s">
        <v>4</v>
      </c>
      <c r="J7" s="104" t="s">
        <v>171</v>
      </c>
      <c r="K7" s="104" t="s">
        <v>180</v>
      </c>
      <c r="L7" s="104" t="s">
        <v>3</v>
      </c>
    </row>
    <row r="8" spans="1:19" ht="15.75" customHeight="1" thickTop="1">
      <c r="A8" s="239" t="s">
        <v>5</v>
      </c>
      <c r="B8" s="240"/>
      <c r="C8" s="129">
        <v>4459</v>
      </c>
      <c r="D8" s="19">
        <v>4478</v>
      </c>
      <c r="E8" s="157">
        <f t="shared" ref="E8:E14" si="0">D8-C8</f>
        <v>19</v>
      </c>
      <c r="F8" s="130">
        <f t="shared" ref="F8:F14" si="1">(D8-C8)/C8</f>
        <v>4.261045077371608E-3</v>
      </c>
      <c r="G8" s="192">
        <v>79938</v>
      </c>
      <c r="H8" s="170">
        <v>77486</v>
      </c>
      <c r="I8" s="135">
        <f>(H8-G8)/G8</f>
        <v>-3.0673772173434411E-2</v>
      </c>
      <c r="J8" s="134">
        <f>ROUNDDOWN(G8/30,0)</f>
        <v>2664</v>
      </c>
      <c r="K8" s="134">
        <f>ROUNDDOWN(H8/30,0)</f>
        <v>2582</v>
      </c>
      <c r="L8" s="136">
        <f t="shared" ref="L8:L19" si="2">(K8-J8)/J8</f>
        <v>-3.0780780780780781E-2</v>
      </c>
      <c r="N8" s="8"/>
      <c r="O8" s="12"/>
      <c r="P8" s="88"/>
      <c r="Q8" s="89"/>
      <c r="R8" s="89"/>
      <c r="S8" s="88"/>
    </row>
    <row r="9" spans="1:19" ht="15.75" customHeight="1">
      <c r="A9" s="219" t="s">
        <v>6</v>
      </c>
      <c r="B9" s="220"/>
      <c r="C9" s="106">
        <v>5762</v>
      </c>
      <c r="D9" s="16">
        <v>6138</v>
      </c>
      <c r="E9" s="158">
        <f t="shared" si="0"/>
        <v>376</v>
      </c>
      <c r="F9" s="107">
        <f t="shared" si="1"/>
        <v>6.5255119750086771E-2</v>
      </c>
      <c r="G9" s="171">
        <v>80320</v>
      </c>
      <c r="H9" s="171">
        <v>85567</v>
      </c>
      <c r="I9" s="131">
        <f>(H9-G9)/G9</f>
        <v>6.5326195219123501E-2</v>
      </c>
      <c r="J9" s="132">
        <f t="shared" ref="J9:J14" si="3">ROUNDDOWN(G9/30,0)</f>
        <v>2677</v>
      </c>
      <c r="K9" s="132">
        <f>ROUNDDOWN(H9/30,0)</f>
        <v>2852</v>
      </c>
      <c r="L9" s="133">
        <f t="shared" si="2"/>
        <v>6.5371684721703405E-2</v>
      </c>
      <c r="N9" s="8"/>
      <c r="O9" s="12"/>
      <c r="P9" s="88"/>
      <c r="Q9" s="89"/>
      <c r="R9" s="89"/>
      <c r="S9" s="88"/>
    </row>
    <row r="10" spans="1:19" ht="15.75" customHeight="1">
      <c r="A10" s="219" t="s">
        <v>7</v>
      </c>
      <c r="B10" s="220"/>
      <c r="C10" s="106">
        <v>5714</v>
      </c>
      <c r="D10" s="16">
        <v>5788</v>
      </c>
      <c r="E10" s="157">
        <f t="shared" si="0"/>
        <v>74</v>
      </c>
      <c r="F10" s="107">
        <f t="shared" si="1"/>
        <v>1.2950647532376619E-2</v>
      </c>
      <c r="G10" s="171">
        <v>94298</v>
      </c>
      <c r="H10" s="171">
        <v>90934</v>
      </c>
      <c r="I10" s="131">
        <f>(H10-G10)/G10</f>
        <v>-3.5674139430316658E-2</v>
      </c>
      <c r="J10" s="132">
        <f t="shared" si="3"/>
        <v>3143</v>
      </c>
      <c r="K10" s="132">
        <f t="shared" ref="K10:K22" si="4">ROUNDDOWN(H10/30,0)</f>
        <v>3031</v>
      </c>
      <c r="L10" s="133">
        <f t="shared" si="2"/>
        <v>-3.5634743875278395E-2</v>
      </c>
      <c r="N10" s="8"/>
      <c r="O10" s="12"/>
      <c r="P10" s="88"/>
      <c r="Q10" s="89"/>
      <c r="R10" s="89"/>
      <c r="S10" s="88"/>
    </row>
    <row r="11" spans="1:19" ht="15.75" customHeight="1">
      <c r="A11" s="219" t="s">
        <v>8</v>
      </c>
      <c r="B11" s="220"/>
      <c r="C11" s="106">
        <v>6192</v>
      </c>
      <c r="D11" s="16">
        <v>6361</v>
      </c>
      <c r="E11" s="158">
        <f t="shared" si="0"/>
        <v>169</v>
      </c>
      <c r="F11" s="107">
        <f t="shared" si="1"/>
        <v>2.7293281653746771E-2</v>
      </c>
      <c r="G11" s="171">
        <v>96024</v>
      </c>
      <c r="H11" s="171">
        <v>101408</v>
      </c>
      <c r="I11" s="131">
        <f>(H11-G11)/G11</f>
        <v>5.6069316004332251E-2</v>
      </c>
      <c r="J11" s="132">
        <f t="shared" si="3"/>
        <v>3200</v>
      </c>
      <c r="K11" s="132">
        <f t="shared" si="4"/>
        <v>3380</v>
      </c>
      <c r="L11" s="133">
        <f t="shared" si="2"/>
        <v>5.6250000000000001E-2</v>
      </c>
      <c r="N11" s="8"/>
      <c r="O11" s="12"/>
      <c r="P11" s="88"/>
      <c r="Q11" s="89"/>
      <c r="R11" s="89"/>
      <c r="S11" s="88"/>
    </row>
    <row r="12" spans="1:19" ht="15.75" customHeight="1">
      <c r="A12" s="238" t="s">
        <v>9</v>
      </c>
      <c r="B12" s="220"/>
      <c r="C12" s="106">
        <v>11429</v>
      </c>
      <c r="D12" s="16">
        <v>11973</v>
      </c>
      <c r="E12" s="185">
        <f t="shared" si="0"/>
        <v>544</v>
      </c>
      <c r="F12" s="107">
        <f t="shared" si="1"/>
        <v>4.7598215066934992E-2</v>
      </c>
      <c r="G12" s="171">
        <v>165950</v>
      </c>
      <c r="H12" s="171">
        <v>169040</v>
      </c>
      <c r="I12" s="131">
        <f t="shared" ref="I12:I19" si="5">(H12-G12)/G12</f>
        <v>1.8620066285025612E-2</v>
      </c>
      <c r="J12" s="132">
        <f t="shared" si="3"/>
        <v>5531</v>
      </c>
      <c r="K12" s="132">
        <f t="shared" si="4"/>
        <v>5634</v>
      </c>
      <c r="L12" s="133">
        <f t="shared" si="2"/>
        <v>1.8622310612909056E-2</v>
      </c>
      <c r="N12" s="8"/>
      <c r="O12" s="12"/>
      <c r="P12" s="88"/>
      <c r="Q12" s="89"/>
      <c r="R12" s="89"/>
      <c r="S12" s="88"/>
    </row>
    <row r="13" spans="1:19" ht="15.75" customHeight="1">
      <c r="A13" s="219" t="s">
        <v>10</v>
      </c>
      <c r="B13" s="220"/>
      <c r="C13" s="106">
        <v>14642</v>
      </c>
      <c r="D13" s="16">
        <v>14709</v>
      </c>
      <c r="E13" s="160">
        <f t="shared" si="0"/>
        <v>67</v>
      </c>
      <c r="F13" s="107">
        <f t="shared" si="1"/>
        <v>4.5758776123480402E-3</v>
      </c>
      <c r="G13" s="171">
        <v>191472</v>
      </c>
      <c r="H13" s="171">
        <v>192556</v>
      </c>
      <c r="I13" s="107">
        <f t="shared" si="5"/>
        <v>5.661402189354057E-3</v>
      </c>
      <c r="J13" s="132">
        <f t="shared" si="3"/>
        <v>6382</v>
      </c>
      <c r="K13" s="132">
        <f t="shared" si="4"/>
        <v>6418</v>
      </c>
      <c r="L13" s="161">
        <f t="shared" si="2"/>
        <v>5.640864932623002E-3</v>
      </c>
      <c r="N13" s="108"/>
      <c r="O13" s="12"/>
      <c r="P13" s="88"/>
      <c r="Q13" s="89"/>
      <c r="R13" s="89"/>
      <c r="S13" s="88"/>
    </row>
    <row r="14" spans="1:19" ht="15.75" customHeight="1">
      <c r="A14" s="219" t="s">
        <v>167</v>
      </c>
      <c r="B14" s="220"/>
      <c r="C14" s="106">
        <v>4313</v>
      </c>
      <c r="D14" s="16">
        <v>4728</v>
      </c>
      <c r="E14" s="106">
        <f t="shared" si="0"/>
        <v>415</v>
      </c>
      <c r="F14" s="107">
        <f t="shared" si="1"/>
        <v>9.6220728031532574E-2</v>
      </c>
      <c r="G14" s="171">
        <v>54377</v>
      </c>
      <c r="H14" s="171">
        <v>57692</v>
      </c>
      <c r="I14" s="131">
        <f t="shared" si="5"/>
        <v>6.0963274914026151E-2</v>
      </c>
      <c r="J14" s="132">
        <f t="shared" si="3"/>
        <v>1812</v>
      </c>
      <c r="K14" s="132">
        <f t="shared" si="4"/>
        <v>1923</v>
      </c>
      <c r="L14" s="133">
        <f t="shared" si="2"/>
        <v>6.1258278145695365E-2</v>
      </c>
      <c r="N14" s="8"/>
      <c r="O14" s="12"/>
      <c r="P14" s="88"/>
      <c r="Q14" s="89"/>
      <c r="R14" s="89"/>
      <c r="S14" s="88"/>
    </row>
    <row r="15" spans="1:19" ht="15.75" customHeight="1">
      <c r="A15" s="219" t="s">
        <v>11</v>
      </c>
      <c r="B15" s="220"/>
      <c r="C15" s="184">
        <v>4676</v>
      </c>
      <c r="D15" s="16">
        <v>4607</v>
      </c>
      <c r="E15" s="158">
        <f t="shared" ref="E15:E22" si="6">D15-C15</f>
        <v>-69</v>
      </c>
      <c r="F15" s="107">
        <f t="shared" ref="F15:F22" si="7">(D15-C15)/C15</f>
        <v>-1.4756201881950384E-2</v>
      </c>
      <c r="G15" s="171">
        <v>65889.399999999994</v>
      </c>
      <c r="H15" s="171">
        <v>68445</v>
      </c>
      <c r="I15" s="131">
        <f t="shared" si="5"/>
        <v>3.8786208403779762E-2</v>
      </c>
      <c r="J15" s="132">
        <f t="shared" ref="J15:J29" si="8">ROUNDDOWN(G15/30,0)</f>
        <v>2196</v>
      </c>
      <c r="K15" s="132">
        <f t="shared" si="4"/>
        <v>2281</v>
      </c>
      <c r="L15" s="133">
        <f t="shared" si="2"/>
        <v>3.8706739526411654E-2</v>
      </c>
      <c r="N15" s="8"/>
      <c r="O15" s="12"/>
      <c r="P15" s="88"/>
      <c r="Q15" s="89"/>
      <c r="R15" s="89"/>
      <c r="S15" s="88"/>
    </row>
    <row r="16" spans="1:19" ht="15.75" customHeight="1">
      <c r="A16" s="219" t="s">
        <v>149</v>
      </c>
      <c r="B16" s="220"/>
      <c r="C16" s="106">
        <v>7750</v>
      </c>
      <c r="D16" s="16">
        <v>7499</v>
      </c>
      <c r="E16" s="158">
        <f t="shared" si="6"/>
        <v>-251</v>
      </c>
      <c r="F16" s="107">
        <f t="shared" si="7"/>
        <v>-3.2387096774193547E-2</v>
      </c>
      <c r="G16" s="171">
        <v>115043</v>
      </c>
      <c r="H16" s="171">
        <v>110421</v>
      </c>
      <c r="I16" s="131">
        <f t="shared" si="5"/>
        <v>-4.0176281911980735E-2</v>
      </c>
      <c r="J16" s="132">
        <f>ROUNDDOWN(G16/30,0)</f>
        <v>3834</v>
      </c>
      <c r="K16" s="132">
        <f t="shared" si="4"/>
        <v>3680</v>
      </c>
      <c r="L16" s="133">
        <f t="shared" si="2"/>
        <v>-4.0166927490871154E-2</v>
      </c>
      <c r="N16" s="8"/>
      <c r="O16" s="12"/>
      <c r="P16" s="88"/>
      <c r="Q16" s="89"/>
      <c r="R16" s="89"/>
      <c r="S16" s="88"/>
    </row>
    <row r="17" spans="1:19" ht="15.75" customHeight="1">
      <c r="A17" s="219" t="s">
        <v>160</v>
      </c>
      <c r="B17" s="220"/>
      <c r="C17" s="190">
        <v>6020</v>
      </c>
      <c r="D17" s="16">
        <v>5799</v>
      </c>
      <c r="E17" s="158">
        <f t="shared" si="6"/>
        <v>-221</v>
      </c>
      <c r="F17" s="107">
        <f t="shared" si="7"/>
        <v>-3.6710963455149501E-2</v>
      </c>
      <c r="G17" s="191">
        <v>88659.5</v>
      </c>
      <c r="H17" s="171">
        <v>86132</v>
      </c>
      <c r="I17" s="131">
        <f t="shared" si="5"/>
        <v>-2.8507943311207484E-2</v>
      </c>
      <c r="J17" s="132">
        <f t="shared" si="8"/>
        <v>2955</v>
      </c>
      <c r="K17" s="132">
        <f t="shared" si="4"/>
        <v>2871</v>
      </c>
      <c r="L17" s="133">
        <f t="shared" si="2"/>
        <v>-2.8426395939086295E-2</v>
      </c>
      <c r="N17" s="8"/>
      <c r="O17" s="12"/>
      <c r="P17" s="88"/>
      <c r="Q17" s="89"/>
      <c r="R17" s="89"/>
      <c r="S17" s="88"/>
    </row>
    <row r="18" spans="1:19" ht="15.75" customHeight="1">
      <c r="A18" s="219" t="s">
        <v>12</v>
      </c>
      <c r="B18" s="220"/>
      <c r="C18" s="106">
        <v>11147</v>
      </c>
      <c r="D18" s="16">
        <v>12102</v>
      </c>
      <c r="E18" s="159">
        <f t="shared" si="6"/>
        <v>955</v>
      </c>
      <c r="F18" s="107">
        <f t="shared" si="7"/>
        <v>8.5673275320714087E-2</v>
      </c>
      <c r="G18" s="171">
        <v>148895</v>
      </c>
      <c r="H18" s="171">
        <v>161020</v>
      </c>
      <c r="I18" s="131">
        <f t="shared" si="5"/>
        <v>8.143322475570032E-2</v>
      </c>
      <c r="J18" s="132">
        <f t="shared" si="8"/>
        <v>4963</v>
      </c>
      <c r="K18" s="132">
        <f t="shared" si="4"/>
        <v>5367</v>
      </c>
      <c r="L18" s="133">
        <f t="shared" si="2"/>
        <v>8.1402377594197065E-2</v>
      </c>
      <c r="N18" s="8"/>
      <c r="O18" s="12"/>
      <c r="P18" s="88"/>
      <c r="Q18" s="89"/>
      <c r="R18" s="89"/>
      <c r="S18" s="88"/>
    </row>
    <row r="19" spans="1:19" ht="15.75" customHeight="1">
      <c r="A19" s="219" t="s">
        <v>13</v>
      </c>
      <c r="B19" s="220"/>
      <c r="C19" s="106">
        <v>5034</v>
      </c>
      <c r="D19" s="186">
        <v>5130</v>
      </c>
      <c r="E19" s="106">
        <f t="shared" si="6"/>
        <v>96</v>
      </c>
      <c r="F19" s="188">
        <f t="shared" si="7"/>
        <v>1.9070321811680571E-2</v>
      </c>
      <c r="G19" s="187">
        <v>73009</v>
      </c>
      <c r="H19" s="187">
        <v>72221</v>
      </c>
      <c r="I19" s="131">
        <f t="shared" si="5"/>
        <v>-1.079318988069964E-2</v>
      </c>
      <c r="J19" s="132">
        <f t="shared" si="8"/>
        <v>2433</v>
      </c>
      <c r="K19" s="132">
        <f t="shared" si="4"/>
        <v>2407</v>
      </c>
      <c r="L19" s="133">
        <f t="shared" si="2"/>
        <v>-1.0686395396629675E-2</v>
      </c>
      <c r="N19" s="8"/>
      <c r="O19" s="12"/>
      <c r="P19" s="88"/>
      <c r="Q19" s="89"/>
      <c r="R19" s="89"/>
      <c r="S19" s="88"/>
    </row>
    <row r="20" spans="1:19" ht="15.75" customHeight="1">
      <c r="A20" s="219" t="s">
        <v>14</v>
      </c>
      <c r="B20" s="220"/>
      <c r="C20" s="106">
        <v>3779</v>
      </c>
      <c r="D20" s="16">
        <v>3660</v>
      </c>
      <c r="E20" s="158">
        <f t="shared" si="6"/>
        <v>-119</v>
      </c>
      <c r="F20" s="107">
        <f t="shared" si="7"/>
        <v>-3.1489812119608364E-2</v>
      </c>
      <c r="G20" s="171">
        <v>58596</v>
      </c>
      <c r="H20" s="171">
        <v>54610</v>
      </c>
      <c r="I20" s="131">
        <f>(H20-G20)/G20</f>
        <v>-6.8025121168680452E-2</v>
      </c>
      <c r="J20" s="132">
        <f t="shared" si="8"/>
        <v>1953</v>
      </c>
      <c r="K20" s="132">
        <f t="shared" si="4"/>
        <v>1820</v>
      </c>
      <c r="L20" s="133">
        <f>(K20-J20)/J20</f>
        <v>-6.8100358422939072E-2</v>
      </c>
      <c r="N20" s="8"/>
      <c r="O20" s="12"/>
      <c r="P20" s="88"/>
      <c r="Q20" s="89"/>
      <c r="R20" s="89"/>
      <c r="S20" s="88"/>
    </row>
    <row r="21" spans="1:19" ht="15.75" customHeight="1">
      <c r="A21" s="219" t="s">
        <v>161</v>
      </c>
      <c r="B21" s="220"/>
      <c r="C21" s="106">
        <v>1959</v>
      </c>
      <c r="D21" s="16">
        <v>2121</v>
      </c>
      <c r="E21" s="106">
        <f t="shared" si="6"/>
        <v>162</v>
      </c>
      <c r="F21" s="107">
        <f t="shared" si="7"/>
        <v>8.2695252679938741E-2</v>
      </c>
      <c r="G21" s="171">
        <v>28954</v>
      </c>
      <c r="H21" s="171">
        <v>29842</v>
      </c>
      <c r="I21" s="131">
        <f>(H21-G21)/G21</f>
        <v>3.0669337569938525E-2</v>
      </c>
      <c r="J21" s="132">
        <f t="shared" si="8"/>
        <v>965</v>
      </c>
      <c r="K21" s="132">
        <f t="shared" si="4"/>
        <v>994</v>
      </c>
      <c r="L21" s="133">
        <f>(K21-J21)/J21</f>
        <v>3.0051813471502591E-2</v>
      </c>
      <c r="N21" s="8"/>
      <c r="O21" s="12"/>
      <c r="P21" s="88"/>
      <c r="Q21" s="89"/>
      <c r="R21" s="89"/>
      <c r="S21" s="88"/>
    </row>
    <row r="22" spans="1:19" ht="15.75" customHeight="1">
      <c r="A22" s="219" t="s">
        <v>15</v>
      </c>
      <c r="B22" s="220"/>
      <c r="C22" s="132">
        <v>2708</v>
      </c>
      <c r="D22" s="16">
        <v>2809</v>
      </c>
      <c r="E22" s="158">
        <f t="shared" si="6"/>
        <v>101</v>
      </c>
      <c r="F22" s="131">
        <f t="shared" si="7"/>
        <v>3.7296898079763663E-2</v>
      </c>
      <c r="G22" s="171">
        <v>47185</v>
      </c>
      <c r="H22" s="171">
        <v>46607</v>
      </c>
      <c r="I22" s="131">
        <f>(H22-G22)/G22</f>
        <v>-1.2249655610893292E-2</v>
      </c>
      <c r="J22" s="132">
        <f t="shared" si="8"/>
        <v>1572</v>
      </c>
      <c r="K22" s="132">
        <f t="shared" si="4"/>
        <v>1553</v>
      </c>
      <c r="L22" s="133">
        <f>(K22-J22)/J22</f>
        <v>-1.2086513994910942E-2</v>
      </c>
      <c r="N22" s="8"/>
      <c r="O22" s="12"/>
      <c r="P22" s="88"/>
      <c r="Q22" s="89"/>
      <c r="R22" s="89"/>
      <c r="S22" s="88"/>
    </row>
    <row r="23" spans="1:19" ht="15.75" customHeight="1">
      <c r="A23" s="221" t="s">
        <v>16</v>
      </c>
      <c r="B23" s="222"/>
      <c r="C23" s="106">
        <v>5846</v>
      </c>
      <c r="D23" s="16">
        <v>5752</v>
      </c>
      <c r="E23" s="157">
        <f t="shared" ref="E23:E33" si="9">D23-C23</f>
        <v>-94</v>
      </c>
      <c r="F23" s="107">
        <f t="shared" ref="F23:F33" si="10">(D23-C23)/C23</f>
        <v>-1.6079370509750255E-2</v>
      </c>
      <c r="G23" s="171">
        <v>87544</v>
      </c>
      <c r="H23" s="171">
        <v>87528</v>
      </c>
      <c r="I23" s="131">
        <f t="shared" ref="I23:I33" si="11">(H23-G23)/G23</f>
        <v>-1.8276523805172256E-4</v>
      </c>
      <c r="J23" s="132">
        <f t="shared" si="8"/>
        <v>2918</v>
      </c>
      <c r="K23" s="132">
        <f t="shared" ref="K23:K33" si="12">ROUNDDOWN(H23/30,0)</f>
        <v>2917</v>
      </c>
      <c r="L23" s="133">
        <f t="shared" ref="L23:L31" si="13">(K23-J23)/J23</f>
        <v>-3.4270047978067172E-4</v>
      </c>
      <c r="N23" s="8"/>
      <c r="O23" s="12"/>
      <c r="P23" s="88"/>
      <c r="Q23" s="89"/>
      <c r="R23" s="89"/>
      <c r="S23" s="88"/>
    </row>
    <row r="24" spans="1:19" ht="15.75" customHeight="1">
      <c r="A24" s="219" t="s">
        <v>17</v>
      </c>
      <c r="B24" s="220"/>
      <c r="C24" s="106">
        <v>2772</v>
      </c>
      <c r="D24" s="16">
        <v>2837</v>
      </c>
      <c r="E24" s="158">
        <f t="shared" si="9"/>
        <v>65</v>
      </c>
      <c r="F24" s="107">
        <f t="shared" si="10"/>
        <v>2.3448773448773448E-2</v>
      </c>
      <c r="G24" s="171">
        <v>45748</v>
      </c>
      <c r="H24" s="171">
        <v>47857</v>
      </c>
      <c r="I24" s="131">
        <f t="shared" si="11"/>
        <v>4.6100375972720119E-2</v>
      </c>
      <c r="J24" s="132">
        <f t="shared" si="8"/>
        <v>1524</v>
      </c>
      <c r="K24" s="132">
        <f t="shared" si="12"/>
        <v>1595</v>
      </c>
      <c r="L24" s="133">
        <f t="shared" si="13"/>
        <v>4.6587926509186355E-2</v>
      </c>
      <c r="N24" s="8"/>
      <c r="O24" s="12"/>
      <c r="P24" s="88"/>
      <c r="Q24" s="89"/>
      <c r="R24" s="89"/>
      <c r="S24" s="88"/>
    </row>
    <row r="25" spans="1:19" ht="15.75" customHeight="1">
      <c r="A25" s="219" t="s">
        <v>18</v>
      </c>
      <c r="B25" s="220"/>
      <c r="C25" s="106">
        <v>2235</v>
      </c>
      <c r="D25" s="16">
        <v>2364</v>
      </c>
      <c r="E25" s="157">
        <f t="shared" si="9"/>
        <v>129</v>
      </c>
      <c r="F25" s="107">
        <f t="shared" si="10"/>
        <v>5.771812080536913E-2</v>
      </c>
      <c r="G25" s="171">
        <v>33853</v>
      </c>
      <c r="H25" s="171">
        <v>34151</v>
      </c>
      <c r="I25" s="131">
        <f t="shared" si="11"/>
        <v>8.8027648952825454E-3</v>
      </c>
      <c r="J25" s="132">
        <f t="shared" si="8"/>
        <v>1128</v>
      </c>
      <c r="K25" s="132">
        <f t="shared" si="12"/>
        <v>1138</v>
      </c>
      <c r="L25" s="133">
        <f t="shared" si="13"/>
        <v>8.8652482269503553E-3</v>
      </c>
      <c r="N25" s="8"/>
      <c r="O25" s="12"/>
      <c r="P25" s="88"/>
      <c r="Q25" s="89"/>
      <c r="R25" s="89"/>
      <c r="S25" s="88"/>
    </row>
    <row r="26" spans="1:19" ht="15.75" customHeight="1">
      <c r="A26" s="219" t="s">
        <v>155</v>
      </c>
      <c r="B26" s="220"/>
      <c r="C26" s="106">
        <v>6527</v>
      </c>
      <c r="D26" s="16">
        <v>6657</v>
      </c>
      <c r="E26" s="158">
        <f t="shared" si="9"/>
        <v>130</v>
      </c>
      <c r="F26" s="131">
        <f>(D26-C26)/C26</f>
        <v>1.9917266738164546E-2</v>
      </c>
      <c r="G26" s="171">
        <v>94316</v>
      </c>
      <c r="H26" s="171">
        <v>100368</v>
      </c>
      <c r="I26" s="131">
        <f t="shared" si="11"/>
        <v>6.4167267483777934E-2</v>
      </c>
      <c r="J26" s="132">
        <f t="shared" si="8"/>
        <v>3143</v>
      </c>
      <c r="K26" s="132">
        <f t="shared" si="12"/>
        <v>3345</v>
      </c>
      <c r="L26" s="133">
        <f t="shared" si="13"/>
        <v>6.4269805917912828E-2</v>
      </c>
      <c r="N26" s="8"/>
      <c r="O26" s="12"/>
      <c r="P26" s="88"/>
      <c r="Q26" s="89"/>
      <c r="R26" s="89"/>
      <c r="S26" s="88"/>
    </row>
    <row r="27" spans="1:19" ht="15.75" customHeight="1">
      <c r="A27" s="195" t="s">
        <v>169</v>
      </c>
      <c r="B27" s="196"/>
      <c r="C27" s="106">
        <v>4916</v>
      </c>
      <c r="D27" s="16">
        <v>5205</v>
      </c>
      <c r="E27" s="106">
        <f t="shared" si="9"/>
        <v>289</v>
      </c>
      <c r="F27" s="131">
        <f>(D27-C27)/C27</f>
        <v>5.8787632221318144E-2</v>
      </c>
      <c r="G27" s="187">
        <v>76041</v>
      </c>
      <c r="H27" s="171">
        <v>82791</v>
      </c>
      <c r="I27" s="131">
        <f>(H27-G27)/G27</f>
        <v>8.8767901526807913E-2</v>
      </c>
      <c r="J27" s="132">
        <f t="shared" si="8"/>
        <v>2534</v>
      </c>
      <c r="K27" s="132">
        <f t="shared" si="12"/>
        <v>2759</v>
      </c>
      <c r="L27" s="133">
        <f t="shared" si="13"/>
        <v>8.879242304656669E-2</v>
      </c>
      <c r="N27" s="8"/>
      <c r="O27" s="12"/>
      <c r="P27" s="88"/>
      <c r="Q27" s="89"/>
      <c r="R27" s="89"/>
      <c r="S27" s="88"/>
    </row>
    <row r="28" spans="1:19" ht="15.75" customHeight="1">
      <c r="A28" s="219" t="s">
        <v>19</v>
      </c>
      <c r="B28" s="220"/>
      <c r="C28" s="106">
        <v>9525</v>
      </c>
      <c r="D28" s="16">
        <v>9536</v>
      </c>
      <c r="E28" s="159">
        <f t="shared" si="9"/>
        <v>11</v>
      </c>
      <c r="F28" s="107">
        <f t="shared" si="10"/>
        <v>1.1548556430446195E-3</v>
      </c>
      <c r="G28" s="171">
        <v>136018</v>
      </c>
      <c r="H28" s="171">
        <v>129791</v>
      </c>
      <c r="I28" s="131">
        <f t="shared" si="11"/>
        <v>-4.5780705494860977E-2</v>
      </c>
      <c r="J28" s="132">
        <f t="shared" si="8"/>
        <v>4533</v>
      </c>
      <c r="K28" s="132">
        <f t="shared" si="12"/>
        <v>4326</v>
      </c>
      <c r="L28" s="133">
        <f t="shared" si="13"/>
        <v>-4.5665122435473195E-2</v>
      </c>
      <c r="N28" s="8"/>
      <c r="O28" s="12"/>
      <c r="P28" s="88"/>
      <c r="Q28" s="89"/>
      <c r="R28" s="89"/>
      <c r="S28" s="88"/>
    </row>
    <row r="29" spans="1:19" ht="15.75" customHeight="1" thickBot="1">
      <c r="A29" s="223" t="s">
        <v>156</v>
      </c>
      <c r="B29" s="224"/>
      <c r="C29" s="132">
        <v>5675</v>
      </c>
      <c r="D29" s="16">
        <v>5904</v>
      </c>
      <c r="E29" s="162">
        <f t="shared" si="9"/>
        <v>229</v>
      </c>
      <c r="F29" s="131">
        <f t="shared" si="10"/>
        <v>4.0352422907488986E-2</v>
      </c>
      <c r="G29" s="171">
        <v>76459</v>
      </c>
      <c r="H29" s="171">
        <v>77247</v>
      </c>
      <c r="I29" s="193">
        <f t="shared" si="11"/>
        <v>1.0306177166847591E-2</v>
      </c>
      <c r="J29" s="132">
        <f t="shared" si="8"/>
        <v>2548</v>
      </c>
      <c r="K29" s="132">
        <f t="shared" si="12"/>
        <v>2574</v>
      </c>
      <c r="L29" s="133">
        <f t="shared" si="13"/>
        <v>1.020408163265306E-2</v>
      </c>
      <c r="N29" s="8"/>
      <c r="O29" s="12"/>
      <c r="P29" s="88"/>
      <c r="Q29" s="89"/>
      <c r="R29" s="89"/>
      <c r="S29" s="88"/>
    </row>
    <row r="30" spans="1:19" ht="15.75" customHeight="1" thickBot="1">
      <c r="A30" s="216" t="s">
        <v>48</v>
      </c>
      <c r="B30" s="216"/>
      <c r="C30" s="26">
        <f>SUM(C8:C29)</f>
        <v>133080</v>
      </c>
      <c r="D30" s="26">
        <f>SUM(D8:D29)</f>
        <v>136157</v>
      </c>
      <c r="E30" s="117">
        <f t="shared" si="9"/>
        <v>3077</v>
      </c>
      <c r="F30" s="109">
        <f t="shared" si="10"/>
        <v>2.3121430718364894E-2</v>
      </c>
      <c r="G30" s="137">
        <f>SUM(G8:G29)</f>
        <v>1938588.9</v>
      </c>
      <c r="H30" s="138">
        <f>SUM(H8:H29)</f>
        <v>1963714</v>
      </c>
      <c r="I30" s="109">
        <f t="shared" si="11"/>
        <v>1.2960509574773741E-2</v>
      </c>
      <c r="J30" s="110">
        <f>ROUNDDOWN(G30/30,0)</f>
        <v>64619</v>
      </c>
      <c r="K30" s="26">
        <f t="shared" si="12"/>
        <v>65457</v>
      </c>
      <c r="L30" s="111">
        <f t="shared" si="13"/>
        <v>1.2968322010554171E-2</v>
      </c>
      <c r="N30" s="8"/>
      <c r="O30" s="12"/>
      <c r="P30" s="88"/>
      <c r="Q30" s="89"/>
      <c r="R30" s="89"/>
      <c r="S30" s="88"/>
    </row>
    <row r="31" spans="1:19" ht="15.75" customHeight="1">
      <c r="A31" s="217" t="s">
        <v>49</v>
      </c>
      <c r="B31" s="218"/>
      <c r="C31" s="24">
        <v>1550</v>
      </c>
      <c r="D31" s="134">
        <v>1051</v>
      </c>
      <c r="E31" s="163">
        <f t="shared" si="9"/>
        <v>-499</v>
      </c>
      <c r="F31" s="112">
        <f t="shared" si="10"/>
        <v>-0.32193548387096776</v>
      </c>
      <c r="G31" s="113">
        <v>23453</v>
      </c>
      <c r="H31" s="170">
        <v>16230</v>
      </c>
      <c r="I31" s="112">
        <f t="shared" si="11"/>
        <v>-0.30797765744254468</v>
      </c>
      <c r="J31" s="24">
        <f>ROUNDDOWN(G31/30,0)</f>
        <v>781</v>
      </c>
      <c r="K31" s="24">
        <f t="shared" si="12"/>
        <v>541</v>
      </c>
      <c r="L31" s="114">
        <f t="shared" si="13"/>
        <v>-0.30729833546734953</v>
      </c>
    </row>
    <row r="32" spans="1:19" ht="15.75" customHeight="1" thickBot="1">
      <c r="A32" s="116" t="s">
        <v>50</v>
      </c>
      <c r="B32" s="116"/>
      <c r="C32" s="117">
        <f>SUM(C31:C31)</f>
        <v>1550</v>
      </c>
      <c r="D32" s="117">
        <f>SUM(D31:D31)</f>
        <v>1051</v>
      </c>
      <c r="E32" s="117">
        <f t="shared" si="9"/>
        <v>-499</v>
      </c>
      <c r="F32" s="118">
        <f t="shared" si="10"/>
        <v>-0.32193548387096776</v>
      </c>
      <c r="G32" s="119">
        <f>SUM(G31:G31)</f>
        <v>23453</v>
      </c>
      <c r="H32" s="120">
        <f>SUM(H31:H31)</f>
        <v>16230</v>
      </c>
      <c r="I32" s="118">
        <f t="shared" si="11"/>
        <v>-0.30797765744254468</v>
      </c>
      <c r="J32" s="121">
        <f>ROUNDDOWN(G32/30,0)</f>
        <v>781</v>
      </c>
      <c r="K32" s="117">
        <f t="shared" si="12"/>
        <v>541</v>
      </c>
      <c r="L32" s="122">
        <f>(K32-J32)/J32</f>
        <v>-0.30729833546734953</v>
      </c>
    </row>
    <row r="33" spans="1:12" ht="15.75" customHeight="1" thickBot="1">
      <c r="A33" s="13" t="s">
        <v>20</v>
      </c>
      <c r="B33" s="13"/>
      <c r="C33" s="26">
        <f>C30+C32</f>
        <v>134630</v>
      </c>
      <c r="D33" s="26">
        <f>D30+D32</f>
        <v>137208</v>
      </c>
      <c r="E33" s="26">
        <f t="shared" si="9"/>
        <v>2578</v>
      </c>
      <c r="F33" s="109">
        <f t="shared" si="10"/>
        <v>1.9148778132659881E-2</v>
      </c>
      <c r="G33" s="123">
        <f>G30+G32</f>
        <v>1962041.9</v>
      </c>
      <c r="H33" s="124">
        <f>H30+H32</f>
        <v>1979944</v>
      </c>
      <c r="I33" s="109">
        <f t="shared" si="11"/>
        <v>9.1242190087786074E-3</v>
      </c>
      <c r="J33" s="110">
        <f>ROUNDDOWN(G33/30,0)</f>
        <v>65401</v>
      </c>
      <c r="K33" s="26">
        <f t="shared" si="12"/>
        <v>65998</v>
      </c>
      <c r="L33" s="111">
        <f>(K33-J33)/J33</f>
        <v>9.1283007905077901E-3</v>
      </c>
    </row>
    <row r="34" spans="1:12" ht="20.100000000000001" customHeight="1">
      <c r="A34" s="164"/>
      <c r="B34" s="165"/>
      <c r="C34" s="165"/>
      <c r="D34" s="165"/>
      <c r="E34" s="165"/>
      <c r="F34" s="165"/>
      <c r="G34" s="165"/>
      <c r="H34" s="165"/>
      <c r="I34" s="165"/>
      <c r="J34" s="165"/>
      <c r="K34" s="165"/>
      <c r="L34" s="165"/>
    </row>
    <row r="35" spans="1:12" ht="20.100000000000001" customHeight="1">
      <c r="A35" s="166"/>
      <c r="B35" s="166"/>
      <c r="C35" s="166"/>
      <c r="D35" s="166"/>
      <c r="E35" s="166"/>
      <c r="F35" s="166"/>
      <c r="G35" s="166"/>
      <c r="H35" s="166"/>
      <c r="I35" s="166"/>
      <c r="J35" s="166"/>
      <c r="K35" s="166"/>
      <c r="L35" s="166"/>
    </row>
    <row r="36" spans="1:12">
      <c r="A36" s="75"/>
      <c r="B36" s="75"/>
      <c r="C36" s="75"/>
      <c r="D36" s="75"/>
      <c r="E36" s="75"/>
      <c r="F36" s="75"/>
      <c r="G36" s="75"/>
      <c r="H36" s="75"/>
      <c r="I36" s="75"/>
      <c r="J36" s="75"/>
      <c r="K36" s="75"/>
      <c r="L36" s="75"/>
    </row>
  </sheetData>
  <mergeCells count="31">
    <mergeCell ref="A12:B12"/>
    <mergeCell ref="A8:B8"/>
    <mergeCell ref="A13:B13"/>
    <mergeCell ref="A17:B17"/>
    <mergeCell ref="A22:B22"/>
    <mergeCell ref="A9:B9"/>
    <mergeCell ref="A16:B16"/>
    <mergeCell ref="A10:B10"/>
    <mergeCell ref="A11:B11"/>
    <mergeCell ref="A14:B14"/>
    <mergeCell ref="A18:B18"/>
    <mergeCell ref="A19:B19"/>
    <mergeCell ref="A15:B15"/>
    <mergeCell ref="A2:L2"/>
    <mergeCell ref="A3:L3"/>
    <mergeCell ref="A4:L4"/>
    <mergeCell ref="J6:L6"/>
    <mergeCell ref="C6:F6"/>
    <mergeCell ref="A6:B7"/>
    <mergeCell ref="G6:I6"/>
    <mergeCell ref="A5:L5"/>
    <mergeCell ref="A30:B30"/>
    <mergeCell ref="A31:B31"/>
    <mergeCell ref="A20:B20"/>
    <mergeCell ref="A21:B21"/>
    <mergeCell ref="A26:B26"/>
    <mergeCell ref="A23:B23"/>
    <mergeCell ref="A28:B28"/>
    <mergeCell ref="A24:B24"/>
    <mergeCell ref="A25:B25"/>
    <mergeCell ref="A29:B29"/>
  </mergeCells>
  <phoneticPr fontId="0" type="noConversion"/>
  <printOptions horizontalCentered="1"/>
  <pageMargins left="0.4" right="0.4" top="0.75" bottom="0.5" header="0.5" footer="0.25"/>
  <pageSetup scale="89" orientation="portrait" r:id="rId1"/>
  <headerFooter alignWithMargins="0">
    <oddFooter>&amp;LPage 1&amp;R&amp;F/&amp;A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A3" sqref="A3:G3"/>
    </sheetView>
  </sheetViews>
  <sheetFormatPr defaultRowHeight="12.75"/>
  <cols>
    <col min="1" max="1" width="21.85546875" customWidth="1"/>
    <col min="2" max="2" width="12.140625" customWidth="1"/>
    <col min="3" max="3" width="9.28515625" customWidth="1"/>
    <col min="4" max="4" width="9.5703125" customWidth="1"/>
    <col min="5" max="5" width="16.140625" bestFit="1" customWidth="1"/>
    <col min="6" max="6" width="11.85546875" customWidth="1"/>
    <col min="7" max="7" width="11.5703125" customWidth="1"/>
  </cols>
  <sheetData>
    <row r="1" spans="1:10" ht="12.75" customHeight="1">
      <c r="A1" s="167" t="s">
        <v>186</v>
      </c>
      <c r="B1" s="90"/>
      <c r="C1" s="90"/>
      <c r="D1" s="75"/>
      <c r="E1" s="75"/>
      <c r="F1" s="75"/>
      <c r="G1" s="75"/>
    </row>
    <row r="2" spans="1:10" ht="15.75" customHeight="1">
      <c r="A2" s="241" t="s">
        <v>129</v>
      </c>
      <c r="B2" s="241"/>
      <c r="C2" s="241"/>
      <c r="D2" s="241"/>
      <c r="E2" s="241"/>
      <c r="F2" s="241"/>
      <c r="G2" s="241"/>
    </row>
    <row r="3" spans="1:10" ht="16.5" customHeight="1">
      <c r="A3" s="242" t="s">
        <v>51</v>
      </c>
      <c r="B3" s="242"/>
      <c r="C3" s="242"/>
      <c r="D3" s="242"/>
      <c r="E3" s="242"/>
      <c r="F3" s="242"/>
      <c r="G3" s="242"/>
    </row>
    <row r="4" spans="1:10" ht="16.5" customHeight="1">
      <c r="A4" s="243" t="s">
        <v>179</v>
      </c>
      <c r="B4" s="243"/>
      <c r="C4" s="243"/>
      <c r="D4" s="243"/>
      <c r="E4" s="243"/>
      <c r="F4" s="243"/>
      <c r="G4" s="243"/>
    </row>
    <row r="5" spans="1:10" ht="16.5" customHeight="1">
      <c r="A5" s="253" t="s">
        <v>92</v>
      </c>
      <c r="B5" s="254"/>
      <c r="C5" s="254"/>
      <c r="D5" s="254"/>
      <c r="E5" s="254"/>
      <c r="F5" s="254"/>
      <c r="G5" s="254"/>
    </row>
    <row r="6" spans="1:10" ht="13.5" customHeight="1">
      <c r="A6" s="255"/>
      <c r="B6" s="255"/>
      <c r="C6" s="255"/>
      <c r="D6" s="255"/>
      <c r="E6" s="255"/>
      <c r="F6" s="255"/>
      <c r="G6" s="255"/>
    </row>
    <row r="7" spans="1:10">
      <c r="A7" s="248" t="s">
        <v>76</v>
      </c>
      <c r="B7" s="250" t="s">
        <v>93</v>
      </c>
      <c r="C7" s="251"/>
      <c r="D7" s="251"/>
      <c r="E7" s="252"/>
      <c r="F7" s="244" t="s">
        <v>91</v>
      </c>
      <c r="G7" s="246" t="s">
        <v>54</v>
      </c>
    </row>
    <row r="8" spans="1:10" ht="44.25" customHeight="1" thickBot="1">
      <c r="A8" s="249"/>
      <c r="B8" s="37" t="s">
        <v>55</v>
      </c>
      <c r="C8" s="44" t="s">
        <v>21</v>
      </c>
      <c r="D8" s="37" t="s">
        <v>42</v>
      </c>
      <c r="E8" s="45" t="s">
        <v>56</v>
      </c>
      <c r="F8" s="245"/>
      <c r="G8" s="247"/>
    </row>
    <row r="9" spans="1:10" ht="15.75" customHeight="1" thickTop="1">
      <c r="A9" s="189" t="s">
        <v>5</v>
      </c>
      <c r="B9" s="19">
        <v>301</v>
      </c>
      <c r="C9" s="19">
        <v>2367</v>
      </c>
      <c r="D9" s="19">
        <v>1701</v>
      </c>
      <c r="E9" s="46">
        <v>4222</v>
      </c>
      <c r="F9" s="47">
        <v>256</v>
      </c>
      <c r="G9" s="48">
        <v>4478</v>
      </c>
      <c r="I9" s="8"/>
      <c r="J9" s="8"/>
    </row>
    <row r="10" spans="1:10" ht="15.75" customHeight="1">
      <c r="A10" s="3" t="s">
        <v>6</v>
      </c>
      <c r="B10" s="16">
        <v>1227</v>
      </c>
      <c r="C10" s="16">
        <v>2045</v>
      </c>
      <c r="D10" s="16">
        <v>2275</v>
      </c>
      <c r="E10" s="49">
        <v>5145</v>
      </c>
      <c r="F10" s="50">
        <v>993</v>
      </c>
      <c r="G10" s="51">
        <v>6138</v>
      </c>
      <c r="I10" s="8"/>
      <c r="J10" s="8"/>
    </row>
    <row r="11" spans="1:10" ht="15.75" customHeight="1">
      <c r="A11" s="3" t="s">
        <v>7</v>
      </c>
      <c r="B11" s="16">
        <v>1019</v>
      </c>
      <c r="C11" s="16">
        <v>2109</v>
      </c>
      <c r="D11" s="16">
        <v>2715</v>
      </c>
      <c r="E11" s="49">
        <v>5617</v>
      </c>
      <c r="F11" s="50">
        <v>171</v>
      </c>
      <c r="G11" s="51">
        <v>5788</v>
      </c>
      <c r="I11" s="8"/>
      <c r="J11" s="8"/>
    </row>
    <row r="12" spans="1:10" ht="15.75" customHeight="1">
      <c r="A12" s="3" t="s">
        <v>8</v>
      </c>
      <c r="B12" s="16">
        <v>588</v>
      </c>
      <c r="C12" s="16">
        <v>1866</v>
      </c>
      <c r="D12" s="16">
        <v>3550</v>
      </c>
      <c r="E12" s="49">
        <v>5771</v>
      </c>
      <c r="F12" s="50">
        <v>590</v>
      </c>
      <c r="G12" s="51">
        <v>6361</v>
      </c>
      <c r="I12" s="8"/>
      <c r="J12" s="8"/>
    </row>
    <row r="13" spans="1:10" ht="15.75" customHeight="1">
      <c r="A13" s="3" t="s">
        <v>9</v>
      </c>
      <c r="B13" s="16">
        <v>3163</v>
      </c>
      <c r="C13" s="16">
        <v>3775</v>
      </c>
      <c r="D13" s="16">
        <v>4477</v>
      </c>
      <c r="E13" s="49">
        <v>10865</v>
      </c>
      <c r="F13" s="50">
        <v>1108</v>
      </c>
      <c r="G13" s="51">
        <v>11973</v>
      </c>
      <c r="I13" s="8"/>
      <c r="J13" s="8"/>
    </row>
    <row r="14" spans="1:10" ht="15.75" customHeight="1">
      <c r="A14" s="3" t="s">
        <v>10</v>
      </c>
      <c r="B14" s="16">
        <v>3998</v>
      </c>
      <c r="C14" s="16">
        <v>1818</v>
      </c>
      <c r="D14" s="16">
        <v>6736</v>
      </c>
      <c r="E14" s="49">
        <v>12012</v>
      </c>
      <c r="F14" s="50">
        <v>2697</v>
      </c>
      <c r="G14" s="51">
        <v>14709</v>
      </c>
      <c r="I14" s="8"/>
      <c r="J14" s="8"/>
    </row>
    <row r="15" spans="1:10" ht="15.75" customHeight="1">
      <c r="A15" s="3" t="s">
        <v>167</v>
      </c>
      <c r="B15" s="16">
        <v>1562</v>
      </c>
      <c r="C15" s="16">
        <v>1266</v>
      </c>
      <c r="D15" s="16">
        <v>505</v>
      </c>
      <c r="E15" s="49">
        <v>3205</v>
      </c>
      <c r="F15" s="50">
        <v>1523</v>
      </c>
      <c r="G15" s="51">
        <v>4728</v>
      </c>
      <c r="I15" s="8"/>
      <c r="J15" s="8"/>
    </row>
    <row r="16" spans="1:10" ht="15.75" customHeight="1">
      <c r="A16" s="3" t="s">
        <v>11</v>
      </c>
      <c r="B16" s="16">
        <v>1762</v>
      </c>
      <c r="C16" s="16">
        <v>1074</v>
      </c>
      <c r="D16" s="16">
        <v>1734</v>
      </c>
      <c r="E16" s="49">
        <v>4226</v>
      </c>
      <c r="F16" s="50">
        <v>381</v>
      </c>
      <c r="G16" s="51">
        <v>4607</v>
      </c>
      <c r="I16" s="8"/>
      <c r="J16" s="8"/>
    </row>
    <row r="17" spans="1:10" ht="15.75" customHeight="1">
      <c r="A17" s="3" t="s">
        <v>149</v>
      </c>
      <c r="B17" s="16">
        <v>1237</v>
      </c>
      <c r="C17" s="16">
        <v>1731</v>
      </c>
      <c r="D17" s="16">
        <v>2602</v>
      </c>
      <c r="E17" s="49">
        <v>5209</v>
      </c>
      <c r="F17" s="50">
        <v>2290</v>
      </c>
      <c r="G17" s="51">
        <v>7499</v>
      </c>
      <c r="I17" s="8"/>
      <c r="J17" s="8"/>
    </row>
    <row r="18" spans="1:10" ht="15.75" customHeight="1">
      <c r="A18" s="3" t="s">
        <v>160</v>
      </c>
      <c r="B18" s="16">
        <v>352</v>
      </c>
      <c r="C18" s="16">
        <v>2467</v>
      </c>
      <c r="D18" s="16">
        <v>1999</v>
      </c>
      <c r="E18" s="49">
        <v>4552</v>
      </c>
      <c r="F18" s="50">
        <v>1247</v>
      </c>
      <c r="G18" s="51">
        <v>5799</v>
      </c>
      <c r="I18" s="8"/>
      <c r="J18" s="8"/>
    </row>
    <row r="19" spans="1:10" ht="15.75" customHeight="1">
      <c r="A19" s="3" t="s">
        <v>12</v>
      </c>
      <c r="B19" s="16">
        <v>3732</v>
      </c>
      <c r="C19" s="16">
        <v>2307</v>
      </c>
      <c r="D19" s="16">
        <v>5758</v>
      </c>
      <c r="E19" s="49">
        <v>11083</v>
      </c>
      <c r="F19" s="50">
        <v>1019</v>
      </c>
      <c r="G19" s="51">
        <v>12102</v>
      </c>
      <c r="I19" s="8"/>
      <c r="J19" s="8"/>
    </row>
    <row r="20" spans="1:10" ht="15.75" customHeight="1">
      <c r="A20" s="3" t="s">
        <v>13</v>
      </c>
      <c r="B20" s="16">
        <v>1154</v>
      </c>
      <c r="C20" s="16">
        <v>1595</v>
      </c>
      <c r="D20" s="16">
        <v>1929</v>
      </c>
      <c r="E20" s="49">
        <v>4425</v>
      </c>
      <c r="F20" s="50">
        <v>705</v>
      </c>
      <c r="G20" s="51">
        <v>5130</v>
      </c>
      <c r="I20" s="8"/>
      <c r="J20" s="8"/>
    </row>
    <row r="21" spans="1:10" ht="15.75" customHeight="1">
      <c r="A21" s="3" t="s">
        <v>14</v>
      </c>
      <c r="B21" s="16">
        <v>878</v>
      </c>
      <c r="C21" s="16">
        <v>999</v>
      </c>
      <c r="D21" s="16">
        <v>1541</v>
      </c>
      <c r="E21" s="49">
        <v>2984</v>
      </c>
      <c r="F21" s="50">
        <v>676</v>
      </c>
      <c r="G21" s="51">
        <v>3660</v>
      </c>
      <c r="I21" s="8"/>
      <c r="J21" s="8"/>
    </row>
    <row r="22" spans="1:10" ht="15.75" customHeight="1">
      <c r="A22" s="3" t="s">
        <v>161</v>
      </c>
      <c r="B22" s="16">
        <v>983</v>
      </c>
      <c r="C22" s="16">
        <v>770</v>
      </c>
      <c r="D22" s="16">
        <v>352</v>
      </c>
      <c r="E22" s="49">
        <v>1963</v>
      </c>
      <c r="F22" s="50">
        <v>158</v>
      </c>
      <c r="G22" s="51">
        <v>2121</v>
      </c>
      <c r="I22" s="8"/>
      <c r="J22" s="8"/>
    </row>
    <row r="23" spans="1:10" ht="15.75" customHeight="1">
      <c r="A23" s="3" t="s">
        <v>15</v>
      </c>
      <c r="B23" s="16">
        <v>859</v>
      </c>
      <c r="C23" s="16">
        <v>891</v>
      </c>
      <c r="D23" s="16">
        <v>1008</v>
      </c>
      <c r="E23" s="49">
        <v>2606</v>
      </c>
      <c r="F23" s="50">
        <v>203</v>
      </c>
      <c r="G23" s="51">
        <v>2809</v>
      </c>
      <c r="I23" s="8"/>
      <c r="J23" s="8"/>
    </row>
    <row r="24" spans="1:10" ht="15.75" customHeight="1">
      <c r="A24" s="3" t="s">
        <v>16</v>
      </c>
      <c r="B24" s="16">
        <v>2139</v>
      </c>
      <c r="C24" s="16">
        <v>1313</v>
      </c>
      <c r="D24" s="16">
        <v>2093</v>
      </c>
      <c r="E24" s="49">
        <v>5249</v>
      </c>
      <c r="F24" s="50">
        <v>503</v>
      </c>
      <c r="G24" s="51">
        <v>5752</v>
      </c>
      <c r="I24" s="8"/>
      <c r="J24" s="8"/>
    </row>
    <row r="25" spans="1:10" ht="15.75" customHeight="1">
      <c r="A25" s="3" t="s">
        <v>17</v>
      </c>
      <c r="B25" s="16">
        <v>511</v>
      </c>
      <c r="C25" s="16">
        <v>1577</v>
      </c>
      <c r="D25" s="16">
        <v>461</v>
      </c>
      <c r="E25" s="49">
        <v>2418</v>
      </c>
      <c r="F25" s="50">
        <v>419</v>
      </c>
      <c r="G25" s="51">
        <v>2837</v>
      </c>
      <c r="I25" s="8"/>
      <c r="J25" s="8"/>
    </row>
    <row r="26" spans="1:10" ht="15.75" customHeight="1">
      <c r="A26" s="3" t="s">
        <v>18</v>
      </c>
      <c r="B26" s="16">
        <v>918</v>
      </c>
      <c r="C26" s="16">
        <v>720</v>
      </c>
      <c r="D26" s="16">
        <v>535</v>
      </c>
      <c r="E26" s="49">
        <v>2037</v>
      </c>
      <c r="F26" s="50">
        <v>327</v>
      </c>
      <c r="G26" s="51">
        <v>2364</v>
      </c>
      <c r="I26" s="8"/>
      <c r="J26" s="8"/>
    </row>
    <row r="27" spans="1:10" ht="15.75" customHeight="1">
      <c r="A27" s="3" t="s">
        <v>155</v>
      </c>
      <c r="B27" s="16">
        <v>1526</v>
      </c>
      <c r="C27" s="16">
        <v>1663</v>
      </c>
      <c r="D27" s="16">
        <v>3246</v>
      </c>
      <c r="E27" s="49">
        <v>6104</v>
      </c>
      <c r="F27" s="50">
        <v>553</v>
      </c>
      <c r="G27" s="51">
        <v>6657</v>
      </c>
      <c r="I27" s="8"/>
      <c r="J27" s="8"/>
    </row>
    <row r="28" spans="1:10" ht="15.75" customHeight="1">
      <c r="A28" s="3" t="s">
        <v>169</v>
      </c>
      <c r="B28" s="16">
        <v>1208</v>
      </c>
      <c r="C28" s="16">
        <v>1659</v>
      </c>
      <c r="D28" s="16">
        <v>1752</v>
      </c>
      <c r="E28" s="49">
        <v>4365</v>
      </c>
      <c r="F28" s="50">
        <v>840</v>
      </c>
      <c r="G28" s="51">
        <v>5205</v>
      </c>
      <c r="I28" s="8"/>
      <c r="J28" s="8"/>
    </row>
    <row r="29" spans="1:10" ht="15.75" customHeight="1">
      <c r="A29" s="3" t="s">
        <v>19</v>
      </c>
      <c r="B29" s="16">
        <v>2817</v>
      </c>
      <c r="C29" s="16">
        <v>1691</v>
      </c>
      <c r="D29" s="16">
        <v>4157</v>
      </c>
      <c r="E29" s="49">
        <v>8012</v>
      </c>
      <c r="F29" s="50">
        <v>1524</v>
      </c>
      <c r="G29" s="51">
        <v>9536</v>
      </c>
      <c r="I29" s="8"/>
      <c r="J29" s="8"/>
    </row>
    <row r="30" spans="1:10" ht="15.75" customHeight="1" thickBot="1">
      <c r="A30" s="3" t="s">
        <v>156</v>
      </c>
      <c r="B30" s="16">
        <v>2614</v>
      </c>
      <c r="C30" s="16">
        <v>1829</v>
      </c>
      <c r="D30" s="16">
        <v>888</v>
      </c>
      <c r="E30" s="49">
        <v>5028</v>
      </c>
      <c r="F30" s="50">
        <v>876</v>
      </c>
      <c r="G30" s="51">
        <v>5904</v>
      </c>
      <c r="I30" s="8"/>
      <c r="J30" s="8"/>
    </row>
    <row r="31" spans="1:10" ht="15.75" customHeight="1" thickBot="1">
      <c r="A31" s="34" t="s">
        <v>48</v>
      </c>
      <c r="B31" s="2">
        <f t="shared" ref="B31:G31" si="0">SUM(B9:B30)</f>
        <v>34548</v>
      </c>
      <c r="C31" s="2">
        <f t="shared" si="0"/>
        <v>37532</v>
      </c>
      <c r="D31" s="2">
        <f t="shared" si="0"/>
        <v>52014</v>
      </c>
      <c r="E31" s="52">
        <f t="shared" si="0"/>
        <v>117098</v>
      </c>
      <c r="F31" s="53">
        <f t="shared" si="0"/>
        <v>19059</v>
      </c>
      <c r="G31" s="59">
        <f t="shared" si="0"/>
        <v>136157</v>
      </c>
      <c r="I31" s="8"/>
      <c r="J31" s="8"/>
    </row>
    <row r="32" spans="1:10" ht="15.75" customHeight="1" thickBot="1">
      <c r="A32" s="115" t="s">
        <v>150</v>
      </c>
      <c r="B32" s="54">
        <v>128</v>
      </c>
      <c r="C32" s="54">
        <v>476</v>
      </c>
      <c r="D32" s="54">
        <v>214</v>
      </c>
      <c r="E32" s="55">
        <v>715</v>
      </c>
      <c r="F32" s="56">
        <v>336</v>
      </c>
      <c r="G32" s="57">
        <v>1051</v>
      </c>
      <c r="I32" s="8"/>
      <c r="J32" s="8"/>
    </row>
    <row r="33" spans="1:10" ht="15.75" customHeight="1" thickBot="1">
      <c r="A33" s="34" t="s">
        <v>50</v>
      </c>
      <c r="B33" s="2">
        <f t="shared" ref="B33:G33" si="1">SUM(B32:B32)</f>
        <v>128</v>
      </c>
      <c r="C33" s="2">
        <f t="shared" si="1"/>
        <v>476</v>
      </c>
      <c r="D33" s="2">
        <f t="shared" si="1"/>
        <v>214</v>
      </c>
      <c r="E33" s="52">
        <f t="shared" si="1"/>
        <v>715</v>
      </c>
      <c r="F33" s="53">
        <f t="shared" si="1"/>
        <v>336</v>
      </c>
      <c r="G33" s="59">
        <f t="shared" si="1"/>
        <v>1051</v>
      </c>
      <c r="I33" s="8"/>
      <c r="J33" s="8"/>
    </row>
    <row r="34" spans="1:10" ht="15.75" customHeight="1" thickBot="1">
      <c r="A34" s="34" t="s">
        <v>20</v>
      </c>
      <c r="B34" s="2">
        <f t="shared" ref="B34:G34" si="2">B31+B33</f>
        <v>34676</v>
      </c>
      <c r="C34" s="2">
        <f t="shared" si="2"/>
        <v>38008</v>
      </c>
      <c r="D34" s="2">
        <f t="shared" si="2"/>
        <v>52228</v>
      </c>
      <c r="E34" s="52">
        <f t="shared" si="2"/>
        <v>117813</v>
      </c>
      <c r="F34" s="53">
        <f t="shared" si="2"/>
        <v>19395</v>
      </c>
      <c r="G34" s="59">
        <f t="shared" si="2"/>
        <v>137208</v>
      </c>
      <c r="I34" s="8"/>
      <c r="J34" s="8"/>
    </row>
    <row r="35" spans="1:10">
      <c r="I35" s="8"/>
      <c r="J35" s="8"/>
    </row>
  </sheetData>
  <mergeCells count="9">
    <mergeCell ref="A2:G2"/>
    <mergeCell ref="A3:G3"/>
    <mergeCell ref="A4:G4"/>
    <mergeCell ref="F7:F8"/>
    <mergeCell ref="G7:G8"/>
    <mergeCell ref="A7:A8"/>
    <mergeCell ref="B7:E7"/>
    <mergeCell ref="A5:G5"/>
    <mergeCell ref="A6:G6"/>
  </mergeCells>
  <phoneticPr fontId="0" type="noConversion"/>
  <printOptions horizontalCentered="1"/>
  <pageMargins left="0.5" right="0.5" top="0.5" bottom="0.5" header="0.5" footer="0.25"/>
  <pageSetup scale="97" orientation="portrait" r:id="rId1"/>
  <headerFooter alignWithMargins="0">
    <oddFooter>&amp;LPage 2&amp;R&amp;F/&amp;A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workbookViewId="0">
      <selection activeCell="A3" sqref="A3:F3"/>
    </sheetView>
  </sheetViews>
  <sheetFormatPr defaultRowHeight="12.75"/>
  <cols>
    <col min="1" max="1" width="22.28515625" customWidth="1"/>
    <col min="2" max="2" width="12" customWidth="1"/>
    <col min="3" max="4" width="10.140625" customWidth="1"/>
    <col min="5" max="5" width="11.42578125" customWidth="1"/>
    <col min="6" max="6" width="11.7109375" customWidth="1"/>
  </cols>
  <sheetData>
    <row r="1" spans="1:10" ht="12.75" customHeight="1">
      <c r="A1" s="167" t="s">
        <v>187</v>
      </c>
      <c r="B1" s="90"/>
      <c r="C1" s="90"/>
      <c r="D1" s="199"/>
      <c r="E1" s="199"/>
      <c r="F1" s="199"/>
    </row>
    <row r="2" spans="1:10" ht="18" customHeight="1">
      <c r="A2" s="225" t="s">
        <v>129</v>
      </c>
      <c r="B2" s="225"/>
      <c r="C2" s="225"/>
      <c r="D2" s="225"/>
      <c r="E2" s="225"/>
      <c r="F2" s="225"/>
    </row>
    <row r="3" spans="1:10" ht="17.25" customHeight="1">
      <c r="A3" s="226" t="s">
        <v>95</v>
      </c>
      <c r="B3" s="226"/>
      <c r="C3" s="226"/>
      <c r="D3" s="226"/>
      <c r="E3" s="226"/>
      <c r="F3" s="226"/>
    </row>
    <row r="4" spans="1:10" ht="15" customHeight="1">
      <c r="A4" s="226" t="s">
        <v>179</v>
      </c>
      <c r="B4" s="226"/>
      <c r="C4" s="226"/>
      <c r="D4" s="226"/>
      <c r="E4" s="226"/>
      <c r="F4" s="226"/>
    </row>
    <row r="5" spans="1:10">
      <c r="A5" s="257" t="s">
        <v>76</v>
      </c>
      <c r="B5" s="259" t="s">
        <v>47</v>
      </c>
      <c r="C5" s="256" t="s">
        <v>23</v>
      </c>
      <c r="D5" s="256"/>
      <c r="E5" s="256" t="s">
        <v>24</v>
      </c>
      <c r="F5" s="256"/>
    </row>
    <row r="6" spans="1:10" ht="13.5" thickBot="1">
      <c r="A6" s="258"/>
      <c r="B6" s="260"/>
      <c r="C6" s="197" t="s">
        <v>27</v>
      </c>
      <c r="D6" s="197" t="s">
        <v>25</v>
      </c>
      <c r="E6" s="197" t="s">
        <v>27</v>
      </c>
      <c r="F6" s="197" t="s">
        <v>25</v>
      </c>
    </row>
    <row r="7" spans="1:10" ht="15.75" customHeight="1" thickTop="1">
      <c r="A7" s="3" t="s">
        <v>5</v>
      </c>
      <c r="B7" s="19">
        <v>4478</v>
      </c>
      <c r="C7" s="19">
        <v>1561</v>
      </c>
      <c r="D7" s="22">
        <f t="shared" ref="D7:D32" si="0">C7/B7</f>
        <v>0.34859312192943276</v>
      </c>
      <c r="E7" s="19">
        <v>2917</v>
      </c>
      <c r="F7" s="22">
        <f t="shared" ref="F7:F32" si="1">E7/B7</f>
        <v>0.65140687807056719</v>
      </c>
      <c r="G7" s="12"/>
      <c r="H7" s="8"/>
      <c r="I7" s="12"/>
      <c r="J7" s="12"/>
    </row>
    <row r="8" spans="1:10" ht="15.75" customHeight="1">
      <c r="A8" s="3" t="s">
        <v>6</v>
      </c>
      <c r="B8" s="16">
        <v>6138</v>
      </c>
      <c r="C8" s="16">
        <v>2274</v>
      </c>
      <c r="D8" s="18">
        <f t="shared" si="0"/>
        <v>0.37047898338220919</v>
      </c>
      <c r="E8" s="16">
        <v>3864</v>
      </c>
      <c r="F8" s="18">
        <f t="shared" si="1"/>
        <v>0.62952101661779081</v>
      </c>
      <c r="G8" s="12"/>
      <c r="H8" s="8"/>
      <c r="I8" s="12"/>
      <c r="J8" s="12"/>
    </row>
    <row r="9" spans="1:10" ht="15.75" customHeight="1">
      <c r="A9" s="3" t="s">
        <v>7</v>
      </c>
      <c r="B9" s="16">
        <v>5788</v>
      </c>
      <c r="C9" s="16">
        <v>2018</v>
      </c>
      <c r="D9" s="18">
        <f t="shared" si="0"/>
        <v>0.34865238424326195</v>
      </c>
      <c r="E9" s="16">
        <v>3770</v>
      </c>
      <c r="F9" s="18">
        <f t="shared" si="1"/>
        <v>0.65134761575673805</v>
      </c>
      <c r="G9" s="12"/>
      <c r="H9" s="8"/>
      <c r="I9" s="12"/>
      <c r="J9" s="12"/>
    </row>
    <row r="10" spans="1:10" ht="15.75" customHeight="1">
      <c r="A10" s="3" t="s">
        <v>8</v>
      </c>
      <c r="B10" s="16">
        <v>6361</v>
      </c>
      <c r="C10" s="16">
        <v>2635</v>
      </c>
      <c r="D10" s="18">
        <f t="shared" si="0"/>
        <v>0.41424304354661218</v>
      </c>
      <c r="E10" s="16">
        <v>3726</v>
      </c>
      <c r="F10" s="18">
        <f t="shared" si="1"/>
        <v>0.58575695645338788</v>
      </c>
      <c r="G10" s="12"/>
      <c r="H10" s="8"/>
      <c r="I10" s="12"/>
      <c r="J10" s="12"/>
    </row>
    <row r="11" spans="1:10" ht="15.75" customHeight="1">
      <c r="A11" s="3" t="s">
        <v>9</v>
      </c>
      <c r="B11" s="16">
        <v>11973</v>
      </c>
      <c r="C11" s="16">
        <v>4363</v>
      </c>
      <c r="D11" s="18">
        <f t="shared" si="0"/>
        <v>0.364403240624739</v>
      </c>
      <c r="E11" s="16">
        <v>7610</v>
      </c>
      <c r="F11" s="18">
        <f t="shared" si="1"/>
        <v>0.63559675937526106</v>
      </c>
      <c r="G11" s="12"/>
      <c r="H11" s="8"/>
      <c r="I11" s="12"/>
      <c r="J11" s="12"/>
    </row>
    <row r="12" spans="1:10" ht="15.75" customHeight="1">
      <c r="A12" s="3" t="s">
        <v>10</v>
      </c>
      <c r="B12" s="16">
        <v>14709</v>
      </c>
      <c r="C12" s="16">
        <v>6163</v>
      </c>
      <c r="D12" s="18">
        <f t="shared" si="0"/>
        <v>0.41899517302331907</v>
      </c>
      <c r="E12" s="16">
        <v>8546</v>
      </c>
      <c r="F12" s="18">
        <f t="shared" si="1"/>
        <v>0.58100482697668099</v>
      </c>
      <c r="G12" s="12"/>
      <c r="H12" s="8"/>
      <c r="I12" s="12"/>
      <c r="J12" s="12"/>
    </row>
    <row r="13" spans="1:10" ht="15.75" customHeight="1">
      <c r="A13" s="3" t="s">
        <v>167</v>
      </c>
      <c r="B13" s="16">
        <v>4728</v>
      </c>
      <c r="C13" s="16">
        <v>1879</v>
      </c>
      <c r="D13" s="18">
        <f t="shared" si="0"/>
        <v>0.39741962774957701</v>
      </c>
      <c r="E13" s="16">
        <v>2849</v>
      </c>
      <c r="F13" s="18">
        <f t="shared" si="1"/>
        <v>0.60258037225042305</v>
      </c>
      <c r="G13" s="12"/>
      <c r="H13" s="8"/>
      <c r="I13" s="12"/>
      <c r="J13" s="12"/>
    </row>
    <row r="14" spans="1:10" ht="15.75" customHeight="1">
      <c r="A14" s="3" t="s">
        <v>11</v>
      </c>
      <c r="B14" s="16">
        <v>4607</v>
      </c>
      <c r="C14" s="16">
        <v>1576</v>
      </c>
      <c r="D14" s="18">
        <f t="shared" si="0"/>
        <v>0.3420881267636206</v>
      </c>
      <c r="E14" s="16">
        <v>3031</v>
      </c>
      <c r="F14" s="18">
        <f t="shared" si="1"/>
        <v>0.65791187323637945</v>
      </c>
      <c r="G14" s="12"/>
      <c r="H14" s="8"/>
      <c r="I14" s="12"/>
      <c r="J14" s="12"/>
    </row>
    <row r="15" spans="1:10" ht="15.75" customHeight="1">
      <c r="A15" s="3" t="s">
        <v>149</v>
      </c>
      <c r="B15" s="16">
        <v>7499</v>
      </c>
      <c r="C15" s="16">
        <v>2787</v>
      </c>
      <c r="D15" s="18">
        <f t="shared" si="0"/>
        <v>0.37164955327376986</v>
      </c>
      <c r="E15" s="16">
        <v>4712</v>
      </c>
      <c r="F15" s="18">
        <f t="shared" si="1"/>
        <v>0.62835044672623019</v>
      </c>
      <c r="G15" s="12"/>
      <c r="H15" s="8"/>
      <c r="I15" s="12"/>
      <c r="J15" s="12"/>
    </row>
    <row r="16" spans="1:10" ht="15.75" customHeight="1">
      <c r="A16" s="3" t="s">
        <v>160</v>
      </c>
      <c r="B16" s="16">
        <v>5799</v>
      </c>
      <c r="C16" s="16">
        <v>2060</v>
      </c>
      <c r="D16" s="18">
        <f t="shared" si="0"/>
        <v>0.35523366097603037</v>
      </c>
      <c r="E16" s="16">
        <v>3739</v>
      </c>
      <c r="F16" s="18">
        <f t="shared" si="1"/>
        <v>0.64476633902396963</v>
      </c>
      <c r="G16" s="12"/>
      <c r="H16" s="8"/>
      <c r="I16" s="12"/>
      <c r="J16" s="12"/>
    </row>
    <row r="17" spans="1:10" ht="15.75" customHeight="1">
      <c r="A17" s="3" t="s">
        <v>12</v>
      </c>
      <c r="B17" s="16">
        <v>12102</v>
      </c>
      <c r="C17" s="16">
        <v>4863</v>
      </c>
      <c r="D17" s="18">
        <f t="shared" si="0"/>
        <v>0.40183440753594446</v>
      </c>
      <c r="E17" s="16">
        <v>7239</v>
      </c>
      <c r="F17" s="18">
        <f t="shared" si="1"/>
        <v>0.59816559246405554</v>
      </c>
      <c r="G17" s="12"/>
      <c r="H17" s="8"/>
      <c r="I17" s="12"/>
      <c r="J17" s="12"/>
    </row>
    <row r="18" spans="1:10" ht="15.75" customHeight="1">
      <c r="A18" s="3" t="s">
        <v>13</v>
      </c>
      <c r="B18" s="16">
        <v>5130</v>
      </c>
      <c r="C18" s="16">
        <v>2276</v>
      </c>
      <c r="D18" s="18">
        <f t="shared" si="0"/>
        <v>0.44366471734892787</v>
      </c>
      <c r="E18" s="16">
        <v>2854</v>
      </c>
      <c r="F18" s="18">
        <f t="shared" si="1"/>
        <v>0.55633528265107213</v>
      </c>
      <c r="G18" s="12"/>
      <c r="H18" s="8"/>
      <c r="I18" s="12"/>
      <c r="J18" s="12"/>
    </row>
    <row r="19" spans="1:10" ht="15.75" customHeight="1">
      <c r="A19" s="3" t="s">
        <v>14</v>
      </c>
      <c r="B19" s="16">
        <v>3660</v>
      </c>
      <c r="C19" s="16">
        <v>1393</v>
      </c>
      <c r="D19" s="18">
        <f t="shared" si="0"/>
        <v>0.38060109289617489</v>
      </c>
      <c r="E19" s="16">
        <v>2267</v>
      </c>
      <c r="F19" s="18">
        <f t="shared" si="1"/>
        <v>0.61939890710382517</v>
      </c>
      <c r="G19" s="12"/>
      <c r="H19" s="8"/>
      <c r="I19" s="12"/>
      <c r="J19" s="12"/>
    </row>
    <row r="20" spans="1:10" ht="15.75" customHeight="1">
      <c r="A20" s="3" t="s">
        <v>161</v>
      </c>
      <c r="B20" s="16">
        <v>2121</v>
      </c>
      <c r="C20" s="16">
        <v>815</v>
      </c>
      <c r="D20" s="18">
        <f t="shared" si="0"/>
        <v>0.38425271098538427</v>
      </c>
      <c r="E20" s="16">
        <v>1306</v>
      </c>
      <c r="F20" s="18">
        <f t="shared" si="1"/>
        <v>0.61574728901461573</v>
      </c>
      <c r="G20" s="12"/>
      <c r="H20" s="8"/>
      <c r="I20" s="12"/>
      <c r="J20" s="12"/>
    </row>
    <row r="21" spans="1:10" ht="15.75" customHeight="1">
      <c r="A21" s="3" t="s">
        <v>15</v>
      </c>
      <c r="B21" s="16">
        <v>2809</v>
      </c>
      <c r="C21" s="16">
        <v>885</v>
      </c>
      <c r="D21" s="18">
        <f t="shared" si="0"/>
        <v>0.31505873976504095</v>
      </c>
      <c r="E21" s="16">
        <v>1924</v>
      </c>
      <c r="F21" s="18">
        <f t="shared" si="1"/>
        <v>0.68494126023495905</v>
      </c>
      <c r="G21" s="12"/>
      <c r="H21" s="8"/>
      <c r="I21" s="12"/>
      <c r="J21" s="12"/>
    </row>
    <row r="22" spans="1:10" ht="15.75" customHeight="1">
      <c r="A22" s="3" t="s">
        <v>16</v>
      </c>
      <c r="B22" s="16">
        <v>5752</v>
      </c>
      <c r="C22" s="16">
        <v>2340</v>
      </c>
      <c r="D22" s="18">
        <f t="shared" si="0"/>
        <v>0.40681502086230875</v>
      </c>
      <c r="E22" s="16">
        <v>3412</v>
      </c>
      <c r="F22" s="18">
        <f t="shared" si="1"/>
        <v>0.59318497913769119</v>
      </c>
      <c r="G22" s="12"/>
      <c r="H22" s="8"/>
      <c r="I22" s="12"/>
      <c r="J22" s="12"/>
    </row>
    <row r="23" spans="1:10" ht="15.75" customHeight="1">
      <c r="A23" s="3" t="s">
        <v>17</v>
      </c>
      <c r="B23" s="16">
        <v>2837</v>
      </c>
      <c r="C23" s="16">
        <v>1323</v>
      </c>
      <c r="D23" s="18">
        <f t="shared" si="0"/>
        <v>0.46633768064857245</v>
      </c>
      <c r="E23" s="16">
        <v>1514</v>
      </c>
      <c r="F23" s="18">
        <f t="shared" si="1"/>
        <v>0.53366231935142761</v>
      </c>
      <c r="G23" s="12"/>
      <c r="H23" s="8"/>
      <c r="I23" s="12"/>
      <c r="J23" s="12"/>
    </row>
    <row r="24" spans="1:10" ht="15.75" customHeight="1">
      <c r="A24" s="3" t="s">
        <v>18</v>
      </c>
      <c r="B24" s="16">
        <v>2364</v>
      </c>
      <c r="C24" s="16">
        <v>693</v>
      </c>
      <c r="D24" s="18">
        <f t="shared" si="0"/>
        <v>0.29314720812182743</v>
      </c>
      <c r="E24" s="16">
        <v>1671</v>
      </c>
      <c r="F24" s="18">
        <f t="shared" si="1"/>
        <v>0.70685279187817263</v>
      </c>
      <c r="G24" s="12"/>
      <c r="H24" s="8"/>
      <c r="I24" s="12"/>
      <c r="J24" s="12"/>
    </row>
    <row r="25" spans="1:10" ht="15.75" customHeight="1">
      <c r="A25" s="3" t="s">
        <v>155</v>
      </c>
      <c r="B25" s="16">
        <v>6657</v>
      </c>
      <c r="C25" s="16">
        <v>2047</v>
      </c>
      <c r="D25" s="18">
        <f t="shared" si="0"/>
        <v>0.30749586901006459</v>
      </c>
      <c r="E25" s="16">
        <v>4610</v>
      </c>
      <c r="F25" s="18">
        <f t="shared" si="1"/>
        <v>0.69250413098993535</v>
      </c>
      <c r="G25" s="12"/>
      <c r="H25" s="8"/>
      <c r="I25" s="12"/>
      <c r="J25" s="12"/>
    </row>
    <row r="26" spans="1:10" ht="15.75" customHeight="1">
      <c r="A26" s="3" t="s">
        <v>169</v>
      </c>
      <c r="B26" s="16">
        <v>5205</v>
      </c>
      <c r="C26" s="16">
        <v>1768</v>
      </c>
      <c r="D26" s="18">
        <f t="shared" si="0"/>
        <v>0.33967339097022092</v>
      </c>
      <c r="E26" s="16">
        <v>3437</v>
      </c>
      <c r="F26" s="18">
        <f t="shared" si="1"/>
        <v>0.66032660902977902</v>
      </c>
      <c r="G26" s="12"/>
      <c r="H26" s="8"/>
      <c r="I26" s="12"/>
      <c r="J26" s="12"/>
    </row>
    <row r="27" spans="1:10" ht="15.75" customHeight="1">
      <c r="A27" s="3" t="s">
        <v>19</v>
      </c>
      <c r="B27" s="16">
        <v>9536</v>
      </c>
      <c r="C27" s="16">
        <v>3335</v>
      </c>
      <c r="D27" s="18">
        <f t="shared" si="0"/>
        <v>0.34972734899328861</v>
      </c>
      <c r="E27" s="16">
        <v>6201</v>
      </c>
      <c r="F27" s="18">
        <f t="shared" si="1"/>
        <v>0.65027265100671139</v>
      </c>
      <c r="G27" s="12"/>
      <c r="H27" s="8"/>
      <c r="I27" s="12"/>
      <c r="J27" s="12"/>
    </row>
    <row r="28" spans="1:10" ht="15.75" customHeight="1" thickBot="1">
      <c r="A28" s="3" t="s">
        <v>156</v>
      </c>
      <c r="B28" s="16">
        <v>5904</v>
      </c>
      <c r="C28" s="16">
        <v>2276</v>
      </c>
      <c r="D28" s="18">
        <f t="shared" si="0"/>
        <v>0.38550135501355015</v>
      </c>
      <c r="E28" s="16">
        <v>3628</v>
      </c>
      <c r="F28" s="18">
        <f t="shared" si="1"/>
        <v>0.6144986449864499</v>
      </c>
      <c r="G28" s="12"/>
      <c r="H28" s="8"/>
      <c r="I28" s="12"/>
      <c r="J28" s="12"/>
    </row>
    <row r="29" spans="1:10" ht="15.75" customHeight="1" thickBot="1">
      <c r="A29" s="91" t="s">
        <v>48</v>
      </c>
      <c r="B29" s="2">
        <f>SUM(B7:B28)</f>
        <v>136157</v>
      </c>
      <c r="C29" s="2">
        <f>SUM(C7:C28)</f>
        <v>51330</v>
      </c>
      <c r="D29" s="25">
        <f t="shared" si="0"/>
        <v>0.3769912674339182</v>
      </c>
      <c r="E29" s="2">
        <f>SUM(E7:E28)</f>
        <v>84827</v>
      </c>
      <c r="F29" s="25">
        <f t="shared" si="1"/>
        <v>0.6230087325660818</v>
      </c>
      <c r="G29" s="12"/>
      <c r="H29" s="8"/>
      <c r="I29" s="12"/>
      <c r="J29" s="12"/>
    </row>
    <row r="30" spans="1:10" ht="15.75" customHeight="1" thickBot="1">
      <c r="A30" s="200" t="s">
        <v>49</v>
      </c>
      <c r="B30" s="19">
        <v>1051</v>
      </c>
      <c r="C30" s="19">
        <v>236</v>
      </c>
      <c r="D30" s="22">
        <f t="shared" si="0"/>
        <v>0.22454804947668885</v>
      </c>
      <c r="E30" s="19">
        <v>815</v>
      </c>
      <c r="F30" s="22">
        <f t="shared" si="1"/>
        <v>0.77545195052331117</v>
      </c>
      <c r="G30" s="12"/>
      <c r="H30" s="8"/>
      <c r="I30" s="12"/>
      <c r="J30" s="12"/>
    </row>
    <row r="31" spans="1:10" ht="15.75" customHeight="1" thickBot="1">
      <c r="A31" s="91" t="s">
        <v>50</v>
      </c>
      <c r="B31" s="2">
        <f>SUM(B30:B30)</f>
        <v>1051</v>
      </c>
      <c r="C31" s="2">
        <f>SUM(C30:C30)</f>
        <v>236</v>
      </c>
      <c r="D31" s="25">
        <f t="shared" si="0"/>
        <v>0.22454804947668885</v>
      </c>
      <c r="E31" s="2">
        <f>SUM(E30:E30)</f>
        <v>815</v>
      </c>
      <c r="F31" s="25">
        <f t="shared" si="1"/>
        <v>0.77545195052331117</v>
      </c>
      <c r="G31" s="12"/>
      <c r="H31" s="8"/>
      <c r="I31" s="12"/>
      <c r="J31" s="12"/>
    </row>
    <row r="32" spans="1:10" ht="15.75" customHeight="1" thickBot="1">
      <c r="A32" s="34" t="s">
        <v>20</v>
      </c>
      <c r="B32" s="2">
        <f>B29+B31</f>
        <v>137208</v>
      </c>
      <c r="C32" s="35">
        <f>C29+C31</f>
        <v>51566</v>
      </c>
      <c r="D32" s="71">
        <f t="shared" si="0"/>
        <v>0.37582356713894233</v>
      </c>
      <c r="E32" s="35">
        <f>E29+E31</f>
        <v>85642</v>
      </c>
      <c r="F32" s="71">
        <f t="shared" si="1"/>
        <v>0.62417643286105762</v>
      </c>
      <c r="G32" s="12"/>
      <c r="H32" s="8"/>
      <c r="I32" s="12"/>
      <c r="J32" s="12"/>
    </row>
    <row r="33" spans="3:10">
      <c r="C33" s="8"/>
      <c r="D33" s="12"/>
      <c r="E33" s="8"/>
      <c r="H33" s="8"/>
      <c r="I33" s="12"/>
      <c r="J33" s="12"/>
    </row>
    <row r="34" spans="3:10">
      <c r="C34" s="8"/>
    </row>
    <row r="36" spans="3:10">
      <c r="E36" s="5"/>
    </row>
    <row r="37" spans="3:10">
      <c r="D37" s="7"/>
    </row>
  </sheetData>
  <mergeCells count="7">
    <mergeCell ref="A2:F2"/>
    <mergeCell ref="A3:F3"/>
    <mergeCell ref="A4:F4"/>
    <mergeCell ref="C5:D5"/>
    <mergeCell ref="E5:F5"/>
    <mergeCell ref="A5:A6"/>
    <mergeCell ref="B5:B6"/>
  </mergeCells>
  <printOptions horizontalCentered="1"/>
  <pageMargins left="0.75" right="0.75" top="0.75" bottom="0.75" header="0.5" footer="0.5"/>
  <pageSetup orientation="portrait" r:id="rId1"/>
  <headerFooter alignWithMargins="0">
    <oddFooter>&amp;LPage 3&amp;R&amp;F/&amp;A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zoomScaleNormal="100" workbookViewId="0">
      <selection activeCell="A3" sqref="A3:R3"/>
    </sheetView>
  </sheetViews>
  <sheetFormatPr defaultRowHeight="12.75"/>
  <cols>
    <col min="1" max="1" width="19.42578125" customWidth="1"/>
    <col min="2" max="2" width="7.42578125" customWidth="1"/>
    <col min="3" max="3" width="5.140625" customWidth="1"/>
    <col min="4" max="4" width="7.28515625" bestFit="1" customWidth="1"/>
    <col min="5" max="5" width="5.28515625" customWidth="1"/>
    <col min="6" max="6" width="6.28515625" customWidth="1"/>
    <col min="7" max="7" width="7.140625" customWidth="1"/>
    <col min="8" max="8" width="6.28515625" bestFit="1" customWidth="1"/>
    <col min="9" max="9" width="7.85546875" customWidth="1"/>
    <col min="10" max="10" width="6.28515625" customWidth="1"/>
    <col min="11" max="11" width="5.42578125" customWidth="1"/>
    <col min="12" max="12" width="5.85546875" customWidth="1"/>
    <col min="13" max="14" width="6.5703125" customWidth="1"/>
    <col min="15" max="15" width="5.42578125" customWidth="1"/>
    <col min="16" max="16" width="6.5703125" customWidth="1"/>
    <col min="17" max="17" width="9.42578125" customWidth="1"/>
    <col min="18" max="18" width="6.7109375" customWidth="1"/>
  </cols>
  <sheetData>
    <row r="1" spans="1:24" ht="12.75" customHeight="1">
      <c r="A1" s="167" t="s">
        <v>188</v>
      </c>
      <c r="B1" s="90"/>
      <c r="C1" s="90"/>
      <c r="D1" s="90"/>
      <c r="E1" s="90"/>
      <c r="F1" s="90"/>
      <c r="G1" s="199"/>
      <c r="H1" s="199"/>
      <c r="I1" s="199"/>
      <c r="J1" s="199"/>
      <c r="K1" s="199"/>
      <c r="L1" s="199"/>
      <c r="M1" s="199"/>
      <c r="N1" s="199"/>
      <c r="O1" s="199"/>
      <c r="P1" s="199"/>
    </row>
    <row r="2" spans="1:24" ht="12.75" customHeight="1">
      <c r="A2" s="225" t="s">
        <v>129</v>
      </c>
      <c r="B2" s="225"/>
      <c r="C2" s="225"/>
      <c r="D2" s="225"/>
      <c r="E2" s="225"/>
      <c r="F2" s="225"/>
      <c r="G2" s="225"/>
      <c r="H2" s="225"/>
      <c r="I2" s="225"/>
      <c r="J2" s="225"/>
      <c r="K2" s="225"/>
      <c r="L2" s="225"/>
      <c r="M2" s="225"/>
      <c r="N2" s="225"/>
      <c r="O2" s="225"/>
      <c r="P2" s="225"/>
      <c r="Q2" s="225"/>
      <c r="R2" s="225"/>
    </row>
    <row r="3" spans="1:24" ht="16.5" customHeight="1">
      <c r="A3" s="226" t="s">
        <v>110</v>
      </c>
      <c r="B3" s="226"/>
      <c r="C3" s="226"/>
      <c r="D3" s="226"/>
      <c r="E3" s="226"/>
      <c r="F3" s="226"/>
      <c r="G3" s="226"/>
      <c r="H3" s="226"/>
      <c r="I3" s="226"/>
      <c r="J3" s="226"/>
      <c r="K3" s="226"/>
      <c r="L3" s="226"/>
      <c r="M3" s="226"/>
      <c r="N3" s="226"/>
      <c r="O3" s="226"/>
      <c r="P3" s="226"/>
      <c r="Q3" s="226"/>
      <c r="R3" s="226"/>
    </row>
    <row r="4" spans="1:24" ht="15">
      <c r="A4" s="265" t="s">
        <v>179</v>
      </c>
      <c r="B4" s="265"/>
      <c r="C4" s="265"/>
      <c r="D4" s="265"/>
      <c r="E4" s="265"/>
      <c r="F4" s="265"/>
      <c r="G4" s="265"/>
      <c r="H4" s="265"/>
      <c r="I4" s="265"/>
      <c r="J4" s="265"/>
      <c r="K4" s="265"/>
      <c r="L4" s="265"/>
      <c r="M4" s="265"/>
      <c r="N4" s="265"/>
      <c r="O4" s="265"/>
      <c r="P4" s="265"/>
      <c r="Q4" s="266"/>
      <c r="R4" s="266"/>
    </row>
    <row r="5" spans="1:24" ht="26.25" customHeight="1">
      <c r="A5" s="267" t="s">
        <v>76</v>
      </c>
      <c r="B5" s="273" t="s">
        <v>47</v>
      </c>
      <c r="C5" s="269" t="s">
        <v>151</v>
      </c>
      <c r="D5" s="270"/>
      <c r="E5" s="261" t="s">
        <v>77</v>
      </c>
      <c r="F5" s="262"/>
      <c r="G5" s="261" t="s">
        <v>78</v>
      </c>
      <c r="H5" s="262"/>
      <c r="I5" s="261" t="s">
        <v>79</v>
      </c>
      <c r="J5" s="262"/>
      <c r="K5" s="271" t="s">
        <v>152</v>
      </c>
      <c r="L5" s="272"/>
      <c r="M5" s="271" t="s">
        <v>153</v>
      </c>
      <c r="N5" s="262"/>
      <c r="O5" s="263" t="s">
        <v>154</v>
      </c>
      <c r="P5" s="264"/>
      <c r="Q5" s="261" t="s">
        <v>80</v>
      </c>
      <c r="R5" s="262"/>
      <c r="S5" s="1"/>
    </row>
    <row r="6" spans="1:24" ht="13.5" thickBot="1">
      <c r="A6" s="268"/>
      <c r="B6" s="274"/>
      <c r="C6" s="197" t="s">
        <v>27</v>
      </c>
      <c r="D6" s="197" t="s">
        <v>25</v>
      </c>
      <c r="E6" s="197" t="s">
        <v>27</v>
      </c>
      <c r="F6" s="197" t="s">
        <v>25</v>
      </c>
      <c r="G6" s="197" t="s">
        <v>27</v>
      </c>
      <c r="H6" s="197" t="s">
        <v>25</v>
      </c>
      <c r="I6" s="197" t="s">
        <v>27</v>
      </c>
      <c r="J6" s="197" t="s">
        <v>25</v>
      </c>
      <c r="K6" s="197" t="s">
        <v>27</v>
      </c>
      <c r="L6" s="197" t="s">
        <v>25</v>
      </c>
      <c r="M6" s="197" t="s">
        <v>27</v>
      </c>
      <c r="N6" s="197" t="s">
        <v>25</v>
      </c>
      <c r="O6" s="197" t="s">
        <v>27</v>
      </c>
      <c r="P6" s="197" t="s">
        <v>25</v>
      </c>
      <c r="Q6" s="198" t="s">
        <v>27</v>
      </c>
      <c r="R6" s="197" t="s">
        <v>25</v>
      </c>
    </row>
    <row r="7" spans="1:24" ht="14.25" customHeight="1" thickTop="1">
      <c r="A7" s="189" t="s">
        <v>5</v>
      </c>
      <c r="B7" s="19">
        <v>4478</v>
      </c>
      <c r="C7" s="19">
        <v>16</v>
      </c>
      <c r="D7" s="21">
        <f t="shared" ref="D7:D32" si="0">+C7/$B7</f>
        <v>3.5730236712818221E-3</v>
      </c>
      <c r="E7" s="19">
        <v>21</v>
      </c>
      <c r="F7" s="21">
        <f t="shared" ref="F7:F32" si="1">+E7/$B7</f>
        <v>4.6895935685573919E-3</v>
      </c>
      <c r="G7" s="24">
        <v>3466</v>
      </c>
      <c r="H7" s="21">
        <f t="shared" ref="H7:H32" si="2">+G7/$B7</f>
        <v>0.77400625279142476</v>
      </c>
      <c r="I7" s="19">
        <v>70</v>
      </c>
      <c r="J7" s="21">
        <f t="shared" ref="J7:J32" si="3">+I7/$B7</f>
        <v>1.5631978561857971E-2</v>
      </c>
      <c r="K7" s="29">
        <v>3</v>
      </c>
      <c r="L7" s="21">
        <f t="shared" ref="L7:L32" si="4">+K7/$B7</f>
        <v>6.6994193836534166E-4</v>
      </c>
      <c r="M7" s="19">
        <v>57</v>
      </c>
      <c r="N7" s="21">
        <f t="shared" ref="N7:N32" si="5">+M7/$B7</f>
        <v>1.2728896828941492E-2</v>
      </c>
      <c r="O7" s="14">
        <v>0</v>
      </c>
      <c r="P7" s="22">
        <f t="shared" ref="P7:P32" si="6">+O7/$B7</f>
        <v>0</v>
      </c>
      <c r="Q7" s="19">
        <v>845</v>
      </c>
      <c r="R7" s="21">
        <f t="shared" ref="R7:R32" si="7">+Q7/$B7</f>
        <v>0.18870031263957124</v>
      </c>
      <c r="S7" s="125"/>
      <c r="T7" s="12"/>
      <c r="U7" s="12"/>
      <c r="V7" s="12"/>
      <c r="W7" s="12"/>
      <c r="X7" s="12"/>
    </row>
    <row r="8" spans="1:24" ht="14.25" customHeight="1">
      <c r="A8" s="3" t="s">
        <v>6</v>
      </c>
      <c r="B8" s="16">
        <v>6138</v>
      </c>
      <c r="C8" s="16">
        <v>11</v>
      </c>
      <c r="D8" s="17">
        <f t="shared" si="0"/>
        <v>1.7921146953405018E-3</v>
      </c>
      <c r="E8" s="16">
        <v>152</v>
      </c>
      <c r="F8" s="17">
        <f t="shared" si="1"/>
        <v>2.476376669925057E-2</v>
      </c>
      <c r="G8" s="23">
        <v>1340</v>
      </c>
      <c r="H8" s="17">
        <f t="shared" si="2"/>
        <v>0.21831215379602475</v>
      </c>
      <c r="I8" s="16">
        <v>466</v>
      </c>
      <c r="J8" s="17">
        <f t="shared" si="3"/>
        <v>7.5920495275333982E-2</v>
      </c>
      <c r="K8" s="28">
        <v>10</v>
      </c>
      <c r="L8" s="17">
        <f t="shared" si="4"/>
        <v>1.6291951775822744E-3</v>
      </c>
      <c r="M8" s="16">
        <v>31</v>
      </c>
      <c r="N8" s="21">
        <f t="shared" si="5"/>
        <v>5.0505050505050509E-3</v>
      </c>
      <c r="O8" s="14">
        <v>280</v>
      </c>
      <c r="P8" s="22">
        <f t="shared" si="6"/>
        <v>4.5617464972303685E-2</v>
      </c>
      <c r="Q8" s="16">
        <v>3848</v>
      </c>
      <c r="R8" s="17">
        <f t="shared" si="7"/>
        <v>0.62691430433365913</v>
      </c>
      <c r="S8" s="125"/>
      <c r="T8" s="12"/>
      <c r="U8" s="12"/>
      <c r="V8" s="12"/>
      <c r="W8" s="12"/>
      <c r="X8" s="12"/>
    </row>
    <row r="9" spans="1:24" ht="14.25" customHeight="1">
      <c r="A9" s="3" t="s">
        <v>7</v>
      </c>
      <c r="B9" s="16">
        <v>5788</v>
      </c>
      <c r="C9" s="16">
        <v>7</v>
      </c>
      <c r="D9" s="17">
        <f t="shared" si="0"/>
        <v>1.2093987560469939E-3</v>
      </c>
      <c r="E9" s="16">
        <v>76</v>
      </c>
      <c r="F9" s="17">
        <f t="shared" si="1"/>
        <v>1.3130615065653075E-2</v>
      </c>
      <c r="G9" s="23">
        <v>5163</v>
      </c>
      <c r="H9" s="17">
        <f t="shared" si="2"/>
        <v>0.89201796821008983</v>
      </c>
      <c r="I9" s="16">
        <v>237</v>
      </c>
      <c r="J9" s="17">
        <f t="shared" si="3"/>
        <v>4.094678645473393E-2</v>
      </c>
      <c r="K9" s="28">
        <v>3</v>
      </c>
      <c r="L9" s="17">
        <f t="shared" si="4"/>
        <v>5.1831375259156877E-4</v>
      </c>
      <c r="M9" s="16">
        <v>138</v>
      </c>
      <c r="N9" s="17">
        <f t="shared" si="5"/>
        <v>2.3842432619212164E-2</v>
      </c>
      <c r="O9" s="3">
        <v>12</v>
      </c>
      <c r="P9" s="18">
        <f t="shared" si="6"/>
        <v>2.0732550103662751E-3</v>
      </c>
      <c r="Q9" s="16">
        <v>152</v>
      </c>
      <c r="R9" s="17">
        <f t="shared" si="7"/>
        <v>2.626123013130615E-2</v>
      </c>
      <c r="S9" s="125"/>
      <c r="T9" s="12"/>
      <c r="U9" s="12"/>
      <c r="V9" s="12"/>
      <c r="W9" s="12"/>
      <c r="X9" s="12"/>
    </row>
    <row r="10" spans="1:24" ht="14.25" customHeight="1">
      <c r="A10" s="3" t="s">
        <v>8</v>
      </c>
      <c r="B10" s="16">
        <v>6361</v>
      </c>
      <c r="C10" s="16">
        <v>23</v>
      </c>
      <c r="D10" s="17">
        <f t="shared" si="0"/>
        <v>3.615783681811036E-3</v>
      </c>
      <c r="E10" s="16">
        <v>79</v>
      </c>
      <c r="F10" s="17">
        <f t="shared" si="1"/>
        <v>1.2419430907090081E-2</v>
      </c>
      <c r="G10" s="23">
        <v>3113</v>
      </c>
      <c r="H10" s="17">
        <f t="shared" si="2"/>
        <v>0.48938846093381544</v>
      </c>
      <c r="I10" s="16">
        <v>265</v>
      </c>
      <c r="J10" s="17">
        <f t="shared" si="3"/>
        <v>4.1660116333909765E-2</v>
      </c>
      <c r="K10" s="28">
        <v>6</v>
      </c>
      <c r="L10" s="17">
        <f t="shared" si="4"/>
        <v>9.4324791699418331E-4</v>
      </c>
      <c r="M10" s="16">
        <v>213</v>
      </c>
      <c r="N10" s="17">
        <f t="shared" si="5"/>
        <v>3.3485301053293511E-2</v>
      </c>
      <c r="O10" s="3">
        <v>126</v>
      </c>
      <c r="P10" s="18">
        <f t="shared" si="6"/>
        <v>1.9808206256877851E-2</v>
      </c>
      <c r="Q10" s="16">
        <v>2536</v>
      </c>
      <c r="R10" s="17">
        <f t="shared" si="7"/>
        <v>0.39867945291620815</v>
      </c>
      <c r="S10" s="125"/>
      <c r="T10" s="12"/>
      <c r="U10" s="12"/>
      <c r="V10" s="12"/>
      <c r="W10" s="12"/>
      <c r="X10" s="12"/>
    </row>
    <row r="11" spans="1:24" ht="14.25" customHeight="1">
      <c r="A11" s="3" t="s">
        <v>9</v>
      </c>
      <c r="B11" s="16">
        <v>11973</v>
      </c>
      <c r="C11" s="16">
        <v>24</v>
      </c>
      <c r="D11" s="17">
        <f t="shared" si="0"/>
        <v>2.0045101478326235E-3</v>
      </c>
      <c r="E11" s="16">
        <v>127</v>
      </c>
      <c r="F11" s="17">
        <f t="shared" si="1"/>
        <v>1.0607199532280965E-2</v>
      </c>
      <c r="G11" s="23">
        <v>5947</v>
      </c>
      <c r="H11" s="17">
        <f t="shared" si="2"/>
        <v>0.49670091038169212</v>
      </c>
      <c r="I11" s="16">
        <v>410</v>
      </c>
      <c r="J11" s="17">
        <f t="shared" si="3"/>
        <v>3.4243715025473985E-2</v>
      </c>
      <c r="K11" s="28">
        <v>8</v>
      </c>
      <c r="L11" s="17">
        <f t="shared" si="4"/>
        <v>6.6817004927754108E-4</v>
      </c>
      <c r="M11" s="16">
        <v>190</v>
      </c>
      <c r="N11" s="17">
        <f t="shared" si="5"/>
        <v>1.5869038670341604E-2</v>
      </c>
      <c r="O11" s="3">
        <v>68</v>
      </c>
      <c r="P11" s="18">
        <f t="shared" si="6"/>
        <v>5.6794454188590993E-3</v>
      </c>
      <c r="Q11" s="16">
        <v>5199</v>
      </c>
      <c r="R11" s="17">
        <f t="shared" si="7"/>
        <v>0.43422701077424203</v>
      </c>
      <c r="S11" s="125"/>
      <c r="T11" s="12"/>
      <c r="U11" s="12"/>
      <c r="V11" s="12"/>
      <c r="W11" s="12"/>
      <c r="X11" s="12"/>
    </row>
    <row r="12" spans="1:24" ht="14.25" customHeight="1">
      <c r="A12" s="3" t="s">
        <v>10</v>
      </c>
      <c r="B12" s="16">
        <v>14709</v>
      </c>
      <c r="C12" s="16">
        <v>62</v>
      </c>
      <c r="D12" s="17">
        <f t="shared" si="0"/>
        <v>4.2151063974437417E-3</v>
      </c>
      <c r="E12" s="16">
        <v>439</v>
      </c>
      <c r="F12" s="17">
        <f t="shared" si="1"/>
        <v>2.9845672717383916E-2</v>
      </c>
      <c r="G12" s="23">
        <v>4515</v>
      </c>
      <c r="H12" s="17">
        <f t="shared" si="2"/>
        <v>0.30695492555578219</v>
      </c>
      <c r="I12" s="16">
        <v>1870</v>
      </c>
      <c r="J12" s="17">
        <f t="shared" si="3"/>
        <v>0.12713304779386769</v>
      </c>
      <c r="K12" s="28">
        <v>28</v>
      </c>
      <c r="L12" s="17">
        <f t="shared" si="4"/>
        <v>1.9035964375552384E-3</v>
      </c>
      <c r="M12" s="16">
        <v>377</v>
      </c>
      <c r="N12" s="17">
        <f t="shared" si="5"/>
        <v>2.5630566319940172E-2</v>
      </c>
      <c r="O12" s="3">
        <v>155</v>
      </c>
      <c r="P12" s="18">
        <f t="shared" si="6"/>
        <v>1.0537765993609356E-2</v>
      </c>
      <c r="Q12" s="16">
        <v>7263</v>
      </c>
      <c r="R12" s="17">
        <f t="shared" si="7"/>
        <v>0.49377931878441772</v>
      </c>
      <c r="S12" s="125"/>
      <c r="T12" s="12"/>
      <c r="U12" s="12"/>
      <c r="V12" s="12"/>
      <c r="W12" s="12"/>
      <c r="X12" s="12"/>
    </row>
    <row r="13" spans="1:24" ht="14.25" customHeight="1">
      <c r="A13" s="3" t="s">
        <v>167</v>
      </c>
      <c r="B13" s="16">
        <v>4728</v>
      </c>
      <c r="C13" s="16">
        <v>13</v>
      </c>
      <c r="D13" s="17">
        <f t="shared" si="0"/>
        <v>2.7495769881556685E-3</v>
      </c>
      <c r="E13" s="16">
        <v>65</v>
      </c>
      <c r="F13" s="17">
        <f t="shared" si="1"/>
        <v>1.3747884940778343E-2</v>
      </c>
      <c r="G13" s="23">
        <v>1079</v>
      </c>
      <c r="H13" s="17">
        <f t="shared" si="2"/>
        <v>0.22821489001692047</v>
      </c>
      <c r="I13" s="16">
        <v>229</v>
      </c>
      <c r="J13" s="17">
        <f t="shared" si="3"/>
        <v>4.8434856175972929E-2</v>
      </c>
      <c r="K13" s="28">
        <v>0</v>
      </c>
      <c r="L13" s="17">
        <f t="shared" si="4"/>
        <v>0</v>
      </c>
      <c r="M13" s="16">
        <v>58</v>
      </c>
      <c r="N13" s="17">
        <f t="shared" si="5"/>
        <v>1.2267343485617596E-2</v>
      </c>
      <c r="O13" s="3">
        <v>20</v>
      </c>
      <c r="P13" s="18">
        <f t="shared" si="6"/>
        <v>4.2301184433164128E-3</v>
      </c>
      <c r="Q13" s="16">
        <v>3264</v>
      </c>
      <c r="R13" s="17">
        <f t="shared" si="7"/>
        <v>0.69035532994923854</v>
      </c>
      <c r="S13" s="125"/>
      <c r="T13" s="12"/>
      <c r="U13" s="12"/>
      <c r="V13" s="12"/>
      <c r="W13" s="12"/>
      <c r="X13" s="12"/>
    </row>
    <row r="14" spans="1:24" ht="14.25" customHeight="1">
      <c r="A14" s="3" t="s">
        <v>11</v>
      </c>
      <c r="B14" s="16">
        <v>4607</v>
      </c>
      <c r="C14" s="16">
        <v>17</v>
      </c>
      <c r="D14" s="17">
        <f t="shared" si="0"/>
        <v>3.6900369003690036E-3</v>
      </c>
      <c r="E14" s="16">
        <v>57</v>
      </c>
      <c r="F14" s="17">
        <f t="shared" si="1"/>
        <v>1.2372476665943131E-2</v>
      </c>
      <c r="G14" s="23">
        <v>2058</v>
      </c>
      <c r="H14" s="17">
        <f t="shared" si="2"/>
        <v>0.44671152593878882</v>
      </c>
      <c r="I14" s="16">
        <v>296</v>
      </c>
      <c r="J14" s="17">
        <f t="shared" si="3"/>
        <v>6.4250054265248532E-2</v>
      </c>
      <c r="K14" s="28">
        <v>23</v>
      </c>
      <c r="L14" s="17">
        <f t="shared" si="4"/>
        <v>4.9924028652051228E-3</v>
      </c>
      <c r="M14" s="16">
        <v>129</v>
      </c>
      <c r="N14" s="17">
        <f t="shared" si="5"/>
        <v>2.8000868243976556E-2</v>
      </c>
      <c r="O14" s="3">
        <v>148</v>
      </c>
      <c r="P14" s="18">
        <f t="shared" si="6"/>
        <v>3.2125027132624266E-2</v>
      </c>
      <c r="Q14" s="16">
        <v>1879</v>
      </c>
      <c r="R14" s="17">
        <f t="shared" si="7"/>
        <v>0.40785760798784459</v>
      </c>
      <c r="S14" s="125"/>
      <c r="T14" s="12"/>
      <c r="U14" s="12"/>
      <c r="V14" s="12"/>
      <c r="W14" s="12"/>
      <c r="X14" s="12"/>
    </row>
    <row r="15" spans="1:24" ht="14.25" customHeight="1">
      <c r="A15" s="3" t="s">
        <v>149</v>
      </c>
      <c r="B15" s="16">
        <v>7499</v>
      </c>
      <c r="C15" s="16">
        <v>18</v>
      </c>
      <c r="D15" s="17">
        <f t="shared" si="0"/>
        <v>2.4003200426723562E-3</v>
      </c>
      <c r="E15" s="16">
        <v>67</v>
      </c>
      <c r="F15" s="17">
        <f t="shared" si="1"/>
        <v>8.934524603280437E-3</v>
      </c>
      <c r="G15" s="23">
        <v>581</v>
      </c>
      <c r="H15" s="17">
        <f t="shared" si="2"/>
        <v>7.7476996932924397E-2</v>
      </c>
      <c r="I15" s="16">
        <v>1096</v>
      </c>
      <c r="J15" s="17">
        <f t="shared" si="3"/>
        <v>0.14615282037605015</v>
      </c>
      <c r="K15" s="28">
        <v>5</v>
      </c>
      <c r="L15" s="17">
        <f t="shared" si="4"/>
        <v>6.6675556740898785E-4</v>
      </c>
      <c r="M15" s="16">
        <v>167</v>
      </c>
      <c r="N15" s="17">
        <f t="shared" si="5"/>
        <v>2.2269635951460195E-2</v>
      </c>
      <c r="O15" s="3">
        <v>2</v>
      </c>
      <c r="P15" s="18">
        <f t="shared" si="6"/>
        <v>2.6670222696359517E-4</v>
      </c>
      <c r="Q15" s="16">
        <v>5563</v>
      </c>
      <c r="R15" s="17">
        <f t="shared" si="7"/>
        <v>0.74183224429923988</v>
      </c>
      <c r="S15" s="125"/>
      <c r="T15" s="12"/>
      <c r="U15" s="12"/>
      <c r="V15" s="12"/>
      <c r="W15" s="12"/>
      <c r="X15" s="12"/>
    </row>
    <row r="16" spans="1:24" ht="14.25" customHeight="1">
      <c r="A16" s="3" t="s">
        <v>160</v>
      </c>
      <c r="B16" s="16">
        <v>5799</v>
      </c>
      <c r="C16" s="16">
        <v>16</v>
      </c>
      <c r="D16" s="17">
        <f t="shared" si="0"/>
        <v>2.7590963959303327E-3</v>
      </c>
      <c r="E16" s="16">
        <v>149</v>
      </c>
      <c r="F16" s="17">
        <f t="shared" si="1"/>
        <v>2.5694085187101225E-2</v>
      </c>
      <c r="G16" s="23">
        <v>4700</v>
      </c>
      <c r="H16" s="17">
        <f t="shared" si="2"/>
        <v>0.81048456630453525</v>
      </c>
      <c r="I16" s="16">
        <v>219</v>
      </c>
      <c r="J16" s="17">
        <f t="shared" si="3"/>
        <v>3.7765131919296431E-2</v>
      </c>
      <c r="K16" s="28">
        <v>4</v>
      </c>
      <c r="L16" s="17">
        <f t="shared" si="4"/>
        <v>6.8977409898258318E-4</v>
      </c>
      <c r="M16" s="16">
        <v>124</v>
      </c>
      <c r="N16" s="17">
        <f t="shared" si="5"/>
        <v>2.1382997068460079E-2</v>
      </c>
      <c r="O16" s="3">
        <v>77</v>
      </c>
      <c r="P16" s="18">
        <f t="shared" si="6"/>
        <v>1.3278151405414726E-2</v>
      </c>
      <c r="Q16" s="16">
        <v>510</v>
      </c>
      <c r="R16" s="17">
        <f t="shared" si="7"/>
        <v>8.7946197620279359E-2</v>
      </c>
      <c r="S16" s="125"/>
      <c r="T16" s="12"/>
      <c r="U16" s="12"/>
      <c r="V16" s="12"/>
      <c r="W16" s="12"/>
      <c r="X16" s="12"/>
    </row>
    <row r="17" spans="1:24" ht="14.25" customHeight="1">
      <c r="A17" s="3" t="s">
        <v>12</v>
      </c>
      <c r="B17" s="16">
        <v>12102</v>
      </c>
      <c r="C17" s="16">
        <v>24</v>
      </c>
      <c r="D17" s="17">
        <f t="shared" si="0"/>
        <v>1.9831432821021317E-3</v>
      </c>
      <c r="E17" s="16">
        <v>994</v>
      </c>
      <c r="F17" s="17">
        <f t="shared" si="1"/>
        <v>8.2135184267063302E-2</v>
      </c>
      <c r="G17" s="23">
        <v>4301</v>
      </c>
      <c r="H17" s="17">
        <f t="shared" si="2"/>
        <v>0.35539580234671952</v>
      </c>
      <c r="I17" s="16">
        <v>2000</v>
      </c>
      <c r="J17" s="17">
        <f t="shared" si="3"/>
        <v>0.16526194017517765</v>
      </c>
      <c r="K17" s="28">
        <v>24</v>
      </c>
      <c r="L17" s="17">
        <f t="shared" si="4"/>
        <v>1.9831432821021317E-3</v>
      </c>
      <c r="M17" s="16">
        <v>440</v>
      </c>
      <c r="N17" s="17">
        <f t="shared" si="5"/>
        <v>3.6357626838539082E-2</v>
      </c>
      <c r="O17" s="3">
        <v>651</v>
      </c>
      <c r="P17" s="18">
        <f t="shared" si="6"/>
        <v>5.3792761527020325E-2</v>
      </c>
      <c r="Q17" s="16">
        <v>3668</v>
      </c>
      <c r="R17" s="17">
        <f t="shared" si="7"/>
        <v>0.30309039828127582</v>
      </c>
      <c r="S17" s="125"/>
      <c r="T17" s="12"/>
      <c r="U17" s="12"/>
      <c r="V17" s="12"/>
      <c r="W17" s="12"/>
      <c r="X17" s="12"/>
    </row>
    <row r="18" spans="1:24" ht="14.25" customHeight="1">
      <c r="A18" s="3" t="s">
        <v>13</v>
      </c>
      <c r="B18" s="16">
        <v>5130</v>
      </c>
      <c r="C18" s="16">
        <v>21</v>
      </c>
      <c r="D18" s="17">
        <f t="shared" si="0"/>
        <v>4.0935672514619886E-3</v>
      </c>
      <c r="E18" s="16">
        <v>158</v>
      </c>
      <c r="F18" s="17">
        <f t="shared" si="1"/>
        <v>3.0799220272904482E-2</v>
      </c>
      <c r="G18" s="23">
        <v>494</v>
      </c>
      <c r="H18" s="17">
        <f t="shared" si="2"/>
        <v>9.6296296296296297E-2</v>
      </c>
      <c r="I18" s="16">
        <v>911</v>
      </c>
      <c r="J18" s="17">
        <f t="shared" si="3"/>
        <v>0.17758284600389865</v>
      </c>
      <c r="K18" s="28">
        <v>10</v>
      </c>
      <c r="L18" s="17">
        <f t="shared" si="4"/>
        <v>1.9493177387914229E-3</v>
      </c>
      <c r="M18" s="16">
        <v>109</v>
      </c>
      <c r="N18" s="17">
        <f t="shared" si="5"/>
        <v>2.1247563352826512E-2</v>
      </c>
      <c r="O18" s="3">
        <v>2</v>
      </c>
      <c r="P18" s="18">
        <f t="shared" si="6"/>
        <v>3.8986354775828459E-4</v>
      </c>
      <c r="Q18" s="16">
        <v>3425</v>
      </c>
      <c r="R18" s="17">
        <f t="shared" si="7"/>
        <v>0.66764132553606237</v>
      </c>
      <c r="S18" s="125"/>
      <c r="T18" s="12"/>
      <c r="U18" s="12"/>
      <c r="V18" s="12"/>
      <c r="W18" s="12"/>
      <c r="X18" s="12"/>
    </row>
    <row r="19" spans="1:24" ht="14.25" customHeight="1">
      <c r="A19" s="3" t="s">
        <v>14</v>
      </c>
      <c r="B19" s="16">
        <v>3660</v>
      </c>
      <c r="C19" s="16">
        <v>16</v>
      </c>
      <c r="D19" s="17">
        <f t="shared" si="0"/>
        <v>4.3715846994535519E-3</v>
      </c>
      <c r="E19" s="16">
        <v>38</v>
      </c>
      <c r="F19" s="17">
        <f t="shared" si="1"/>
        <v>1.0382513661202186E-2</v>
      </c>
      <c r="G19" s="23">
        <v>228</v>
      </c>
      <c r="H19" s="17">
        <f t="shared" si="2"/>
        <v>6.2295081967213117E-2</v>
      </c>
      <c r="I19" s="16">
        <v>221</v>
      </c>
      <c r="J19" s="17">
        <f t="shared" si="3"/>
        <v>6.0382513661202189E-2</v>
      </c>
      <c r="K19" s="28">
        <v>2</v>
      </c>
      <c r="L19" s="17">
        <f t="shared" si="4"/>
        <v>5.4644808743169399E-4</v>
      </c>
      <c r="M19" s="16">
        <v>77</v>
      </c>
      <c r="N19" s="17">
        <f t="shared" si="5"/>
        <v>2.1038251366120218E-2</v>
      </c>
      <c r="O19" s="3">
        <v>53</v>
      </c>
      <c r="P19" s="18">
        <f t="shared" si="6"/>
        <v>1.448087431693989E-2</v>
      </c>
      <c r="Q19" s="16">
        <v>3025</v>
      </c>
      <c r="R19" s="17">
        <f t="shared" si="7"/>
        <v>0.82650273224043713</v>
      </c>
      <c r="S19" s="125"/>
      <c r="T19" s="12"/>
      <c r="U19" s="12"/>
      <c r="V19" s="12"/>
      <c r="W19" s="12"/>
      <c r="X19" s="12"/>
    </row>
    <row r="20" spans="1:24" ht="14.25" customHeight="1">
      <c r="A20" s="3" t="s">
        <v>161</v>
      </c>
      <c r="B20" s="16">
        <v>2121</v>
      </c>
      <c r="C20" s="16">
        <v>5</v>
      </c>
      <c r="D20" s="17">
        <f t="shared" si="0"/>
        <v>2.3573785950023575E-3</v>
      </c>
      <c r="E20" s="16">
        <v>7</v>
      </c>
      <c r="F20" s="17">
        <f t="shared" si="1"/>
        <v>3.3003300330033004E-3</v>
      </c>
      <c r="G20" s="23">
        <v>905</v>
      </c>
      <c r="H20" s="17">
        <f t="shared" si="2"/>
        <v>0.42668552569542667</v>
      </c>
      <c r="I20" s="16">
        <v>52</v>
      </c>
      <c r="J20" s="17">
        <f t="shared" si="3"/>
        <v>2.4516737388024516E-2</v>
      </c>
      <c r="K20" s="28">
        <v>2</v>
      </c>
      <c r="L20" s="17">
        <f t="shared" si="4"/>
        <v>9.4295143800094295E-4</v>
      </c>
      <c r="M20" s="16">
        <v>28</v>
      </c>
      <c r="N20" s="17">
        <f t="shared" si="5"/>
        <v>1.3201320132013201E-2</v>
      </c>
      <c r="O20" s="3">
        <v>17</v>
      </c>
      <c r="P20" s="18">
        <f t="shared" si="6"/>
        <v>8.0150872230080154E-3</v>
      </c>
      <c r="Q20" s="16">
        <v>1105</v>
      </c>
      <c r="R20" s="17">
        <f t="shared" si="7"/>
        <v>0.52098066949552102</v>
      </c>
      <c r="S20" s="125"/>
      <c r="T20" s="12"/>
      <c r="U20" s="12"/>
      <c r="V20" s="12"/>
      <c r="W20" s="12"/>
      <c r="X20" s="12"/>
    </row>
    <row r="21" spans="1:24" ht="14.25" customHeight="1">
      <c r="A21" s="3" t="s">
        <v>15</v>
      </c>
      <c r="B21" s="16">
        <v>2809</v>
      </c>
      <c r="C21" s="16">
        <v>4</v>
      </c>
      <c r="D21" s="17">
        <f t="shared" si="0"/>
        <v>1.423994304022784E-3</v>
      </c>
      <c r="E21" s="16">
        <v>16</v>
      </c>
      <c r="F21" s="17">
        <f t="shared" si="1"/>
        <v>5.6959772160911359E-3</v>
      </c>
      <c r="G21" s="23">
        <v>933</v>
      </c>
      <c r="H21" s="17">
        <f t="shared" si="2"/>
        <v>0.33214667141331433</v>
      </c>
      <c r="I21" s="16">
        <v>146</v>
      </c>
      <c r="J21" s="17">
        <f t="shared" si="3"/>
        <v>5.1975792096831612E-2</v>
      </c>
      <c r="K21" s="28">
        <v>5</v>
      </c>
      <c r="L21" s="17">
        <f t="shared" si="4"/>
        <v>1.77999288002848E-3</v>
      </c>
      <c r="M21" s="16">
        <v>68</v>
      </c>
      <c r="N21" s="17">
        <f t="shared" si="5"/>
        <v>2.4207903168387328E-2</v>
      </c>
      <c r="O21" s="3">
        <v>0</v>
      </c>
      <c r="P21" s="18">
        <f t="shared" si="6"/>
        <v>0</v>
      </c>
      <c r="Q21" s="16">
        <v>1637</v>
      </c>
      <c r="R21" s="17">
        <f t="shared" si="7"/>
        <v>0.58276966892132431</v>
      </c>
      <c r="S21" s="125"/>
      <c r="T21" s="12"/>
      <c r="U21" s="12"/>
      <c r="V21" s="12"/>
      <c r="W21" s="12"/>
      <c r="X21" s="12"/>
    </row>
    <row r="22" spans="1:24" ht="14.25" customHeight="1">
      <c r="A22" s="3" t="s">
        <v>16</v>
      </c>
      <c r="B22" s="16">
        <v>5752</v>
      </c>
      <c r="C22" s="16">
        <v>32</v>
      </c>
      <c r="D22" s="17">
        <f t="shared" si="0"/>
        <v>5.5632823365785811E-3</v>
      </c>
      <c r="E22" s="16">
        <v>161</v>
      </c>
      <c r="F22" s="17">
        <f t="shared" si="1"/>
        <v>2.7990264255910988E-2</v>
      </c>
      <c r="G22" s="23">
        <v>2697</v>
      </c>
      <c r="H22" s="17">
        <f t="shared" si="2"/>
        <v>0.46888038942976357</v>
      </c>
      <c r="I22" s="16">
        <v>451</v>
      </c>
      <c r="J22" s="17">
        <f t="shared" si="3"/>
        <v>7.8407510431154376E-2</v>
      </c>
      <c r="K22" s="28">
        <v>17</v>
      </c>
      <c r="L22" s="17">
        <f t="shared" si="4"/>
        <v>2.9554937413073714E-3</v>
      </c>
      <c r="M22" s="16">
        <v>214</v>
      </c>
      <c r="N22" s="17">
        <f t="shared" si="5"/>
        <v>3.7204450625869266E-2</v>
      </c>
      <c r="O22" s="3">
        <v>2</v>
      </c>
      <c r="P22" s="18">
        <f t="shared" si="6"/>
        <v>3.4770514603616132E-4</v>
      </c>
      <c r="Q22" s="16">
        <v>2178</v>
      </c>
      <c r="R22" s="17">
        <f t="shared" si="7"/>
        <v>0.3786509040333797</v>
      </c>
      <c r="S22" s="125"/>
      <c r="T22" s="12"/>
      <c r="U22" s="12"/>
      <c r="V22" s="12"/>
      <c r="W22" s="12"/>
      <c r="X22" s="12"/>
    </row>
    <row r="23" spans="1:24" ht="14.25" customHeight="1">
      <c r="A23" s="3" t="s">
        <v>17</v>
      </c>
      <c r="B23" s="16">
        <v>2837</v>
      </c>
      <c r="C23" s="16">
        <v>7</v>
      </c>
      <c r="D23" s="17">
        <f t="shared" si="0"/>
        <v>2.4673951357067326E-3</v>
      </c>
      <c r="E23" s="16">
        <v>27</v>
      </c>
      <c r="F23" s="17">
        <f t="shared" si="1"/>
        <v>9.5170955234402544E-3</v>
      </c>
      <c r="G23" s="23">
        <v>1513</v>
      </c>
      <c r="H23" s="17">
        <f t="shared" si="2"/>
        <v>0.53330983433204093</v>
      </c>
      <c r="I23" s="16">
        <v>88</v>
      </c>
      <c r="J23" s="17">
        <f t="shared" si="3"/>
        <v>3.1018681706027493E-2</v>
      </c>
      <c r="K23" s="28">
        <v>0</v>
      </c>
      <c r="L23" s="17">
        <f t="shared" si="4"/>
        <v>0</v>
      </c>
      <c r="M23" s="16">
        <v>3</v>
      </c>
      <c r="N23" s="17">
        <f t="shared" si="5"/>
        <v>1.0574550581600281E-3</v>
      </c>
      <c r="O23" s="3">
        <v>8</v>
      </c>
      <c r="P23" s="18">
        <f t="shared" si="6"/>
        <v>2.8198801550934085E-3</v>
      </c>
      <c r="Q23" s="16">
        <v>1191</v>
      </c>
      <c r="R23" s="17">
        <f t="shared" si="7"/>
        <v>0.41980965808953119</v>
      </c>
      <c r="S23" s="125"/>
      <c r="T23" s="12"/>
      <c r="U23" s="12"/>
      <c r="V23" s="12"/>
      <c r="W23" s="12"/>
      <c r="X23" s="12"/>
    </row>
    <row r="24" spans="1:24" ht="14.25" customHeight="1">
      <c r="A24" s="3" t="s">
        <v>18</v>
      </c>
      <c r="B24" s="16">
        <v>2364</v>
      </c>
      <c r="C24" s="16">
        <v>0</v>
      </c>
      <c r="D24" s="17">
        <f t="shared" si="0"/>
        <v>0</v>
      </c>
      <c r="E24" s="16">
        <v>7</v>
      </c>
      <c r="F24" s="17">
        <f t="shared" si="1"/>
        <v>2.9610829103214891E-3</v>
      </c>
      <c r="G24" s="23">
        <v>582</v>
      </c>
      <c r="H24" s="17">
        <f t="shared" si="2"/>
        <v>0.24619289340101522</v>
      </c>
      <c r="I24" s="16">
        <v>190</v>
      </c>
      <c r="J24" s="17">
        <f t="shared" si="3"/>
        <v>8.037225042301184E-2</v>
      </c>
      <c r="K24" s="28">
        <v>0</v>
      </c>
      <c r="L24" s="17">
        <f t="shared" si="4"/>
        <v>0</v>
      </c>
      <c r="M24" s="16">
        <v>15</v>
      </c>
      <c r="N24" s="17">
        <f t="shared" si="5"/>
        <v>6.3451776649746192E-3</v>
      </c>
      <c r="O24" s="3">
        <v>1</v>
      </c>
      <c r="P24" s="18">
        <f t="shared" si="6"/>
        <v>4.2301184433164127E-4</v>
      </c>
      <c r="Q24" s="16">
        <v>1569</v>
      </c>
      <c r="R24" s="17">
        <f t="shared" si="7"/>
        <v>0.66370558375634514</v>
      </c>
      <c r="S24" s="125"/>
      <c r="T24" s="12"/>
      <c r="U24" s="12"/>
      <c r="V24" s="12"/>
      <c r="W24" s="12"/>
      <c r="X24" s="12"/>
    </row>
    <row r="25" spans="1:24" ht="14.25" customHeight="1">
      <c r="A25" s="3" t="s">
        <v>155</v>
      </c>
      <c r="B25" s="16">
        <v>6657</v>
      </c>
      <c r="C25" s="16">
        <v>21</v>
      </c>
      <c r="D25" s="17">
        <f t="shared" si="0"/>
        <v>3.1545741324921135E-3</v>
      </c>
      <c r="E25" s="16">
        <v>93</v>
      </c>
      <c r="F25" s="17">
        <f t="shared" si="1"/>
        <v>1.3970256872465074E-2</v>
      </c>
      <c r="G25" s="23">
        <v>2977</v>
      </c>
      <c r="H25" s="17">
        <f t="shared" si="2"/>
        <v>0.44719843773471535</v>
      </c>
      <c r="I25" s="16">
        <v>345</v>
      </c>
      <c r="J25" s="17">
        <f t="shared" si="3"/>
        <v>5.1825146462370436E-2</v>
      </c>
      <c r="K25" s="28">
        <v>6</v>
      </c>
      <c r="L25" s="17">
        <f t="shared" si="4"/>
        <v>9.0130689499774675E-4</v>
      </c>
      <c r="M25" s="16">
        <v>94</v>
      </c>
      <c r="N25" s="17">
        <f t="shared" si="5"/>
        <v>1.4120474688298032E-2</v>
      </c>
      <c r="O25" s="3">
        <v>47</v>
      </c>
      <c r="P25" s="18">
        <f t="shared" si="6"/>
        <v>7.0602373441490162E-3</v>
      </c>
      <c r="Q25" s="16">
        <v>3074</v>
      </c>
      <c r="R25" s="17">
        <f t="shared" si="7"/>
        <v>0.46176956587051227</v>
      </c>
      <c r="S25" s="125"/>
      <c r="T25" s="12"/>
      <c r="U25" s="12"/>
      <c r="V25" s="12"/>
      <c r="W25" s="12"/>
      <c r="X25" s="12"/>
    </row>
    <row r="26" spans="1:24" ht="14.25" customHeight="1">
      <c r="A26" s="3" t="s">
        <v>169</v>
      </c>
      <c r="B26" s="16">
        <v>5205</v>
      </c>
      <c r="C26" s="16">
        <v>16</v>
      </c>
      <c r="D26" s="17">
        <f t="shared" si="0"/>
        <v>3.0739673390970221E-3</v>
      </c>
      <c r="E26" s="16">
        <v>42</v>
      </c>
      <c r="F26" s="17">
        <f t="shared" si="1"/>
        <v>8.0691642651296823E-3</v>
      </c>
      <c r="G26" s="23">
        <v>1604</v>
      </c>
      <c r="H26" s="17">
        <f t="shared" si="2"/>
        <v>0.30816522574447647</v>
      </c>
      <c r="I26" s="16">
        <v>417</v>
      </c>
      <c r="J26" s="17">
        <f t="shared" si="3"/>
        <v>8.0115273775216142E-2</v>
      </c>
      <c r="K26" s="28">
        <v>2</v>
      </c>
      <c r="L26" s="17">
        <f t="shared" si="4"/>
        <v>3.8424591738712776E-4</v>
      </c>
      <c r="M26" s="16">
        <v>17</v>
      </c>
      <c r="N26" s="17">
        <f t="shared" si="5"/>
        <v>3.2660902977905862E-3</v>
      </c>
      <c r="O26" s="3">
        <v>37</v>
      </c>
      <c r="P26" s="18">
        <f t="shared" si="6"/>
        <v>7.1085494716618637E-3</v>
      </c>
      <c r="Q26" s="16">
        <v>3070</v>
      </c>
      <c r="R26" s="17">
        <f t="shared" si="7"/>
        <v>0.5898174831892411</v>
      </c>
      <c r="S26" s="125"/>
      <c r="T26" s="12"/>
      <c r="U26" s="12"/>
      <c r="V26" s="12"/>
      <c r="W26" s="12"/>
      <c r="X26" s="12"/>
    </row>
    <row r="27" spans="1:24" ht="14.25" customHeight="1">
      <c r="A27" s="3" t="s">
        <v>19</v>
      </c>
      <c r="B27" s="16">
        <v>9536</v>
      </c>
      <c r="C27" s="16">
        <v>37</v>
      </c>
      <c r="D27" s="17">
        <f t="shared" si="0"/>
        <v>3.8800335570469799E-3</v>
      </c>
      <c r="E27" s="16">
        <v>122</v>
      </c>
      <c r="F27" s="17">
        <f t="shared" si="1"/>
        <v>1.2793624161073826E-2</v>
      </c>
      <c r="G27" s="23">
        <v>3066</v>
      </c>
      <c r="H27" s="17">
        <f t="shared" si="2"/>
        <v>0.32151845637583892</v>
      </c>
      <c r="I27" s="16">
        <v>642</v>
      </c>
      <c r="J27" s="17">
        <f t="shared" si="3"/>
        <v>6.7323825503355708E-2</v>
      </c>
      <c r="K27" s="28">
        <v>11</v>
      </c>
      <c r="L27" s="17">
        <f t="shared" si="4"/>
        <v>1.153523489932886E-3</v>
      </c>
      <c r="M27" s="16">
        <v>282</v>
      </c>
      <c r="N27" s="17">
        <f t="shared" si="5"/>
        <v>2.957214765100671E-2</v>
      </c>
      <c r="O27" s="3">
        <v>71</v>
      </c>
      <c r="P27" s="18">
        <f t="shared" si="6"/>
        <v>7.4454697986577178E-3</v>
      </c>
      <c r="Q27" s="16">
        <v>5305</v>
      </c>
      <c r="R27" s="17">
        <f t="shared" si="7"/>
        <v>0.55631291946308725</v>
      </c>
      <c r="S27" s="125"/>
      <c r="T27" s="12"/>
      <c r="U27" s="12"/>
      <c r="V27" s="12"/>
      <c r="W27" s="12"/>
      <c r="X27" s="12"/>
    </row>
    <row r="28" spans="1:24" ht="14.25" customHeight="1" thickBot="1">
      <c r="A28" s="3" t="s">
        <v>156</v>
      </c>
      <c r="B28" s="16">
        <v>5904</v>
      </c>
      <c r="C28" s="16">
        <v>28</v>
      </c>
      <c r="D28" s="17">
        <f t="shared" si="0"/>
        <v>4.7425474254742545E-3</v>
      </c>
      <c r="E28" s="16">
        <v>56</v>
      </c>
      <c r="F28" s="17">
        <f t="shared" si="1"/>
        <v>9.485094850948509E-3</v>
      </c>
      <c r="G28" s="23">
        <v>1885</v>
      </c>
      <c r="H28" s="17">
        <f t="shared" si="2"/>
        <v>0.31927506775067749</v>
      </c>
      <c r="I28" s="16">
        <v>450</v>
      </c>
      <c r="J28" s="17">
        <f t="shared" si="3"/>
        <v>7.621951219512195E-2</v>
      </c>
      <c r="K28" s="28">
        <v>11</v>
      </c>
      <c r="L28" s="17">
        <f t="shared" si="4"/>
        <v>1.8631436314363143E-3</v>
      </c>
      <c r="M28" s="16">
        <v>77</v>
      </c>
      <c r="N28" s="17">
        <f t="shared" si="5"/>
        <v>1.30420054200542E-2</v>
      </c>
      <c r="O28" s="3">
        <v>21</v>
      </c>
      <c r="P28" s="18">
        <f t="shared" si="6"/>
        <v>3.5569105691056909E-3</v>
      </c>
      <c r="Q28" s="16">
        <v>3376</v>
      </c>
      <c r="R28" s="17">
        <f t="shared" si="7"/>
        <v>0.57181571815718157</v>
      </c>
      <c r="S28" s="125"/>
      <c r="T28" s="12"/>
      <c r="U28" s="12"/>
      <c r="V28" s="12"/>
      <c r="W28" s="12"/>
      <c r="X28" s="12"/>
    </row>
    <row r="29" spans="1:24" ht="14.25" customHeight="1" thickBot="1">
      <c r="A29" s="126" t="s">
        <v>48</v>
      </c>
      <c r="B29" s="2">
        <f>SUM(B7:B28)</f>
        <v>136157</v>
      </c>
      <c r="C29" s="2">
        <f>SUM(C7:C28)</f>
        <v>418</v>
      </c>
      <c r="D29" s="25">
        <f t="shared" si="0"/>
        <v>3.0699853845193416E-3</v>
      </c>
      <c r="E29" s="2">
        <f>SUM(E7:E28)</f>
        <v>2953</v>
      </c>
      <c r="F29" s="25">
        <f t="shared" si="1"/>
        <v>2.1688198182979943E-2</v>
      </c>
      <c r="G29" s="26">
        <f>SUM(G7:G28)</f>
        <v>53147</v>
      </c>
      <c r="H29" s="25">
        <f t="shared" si="2"/>
        <v>0.39033615605514221</v>
      </c>
      <c r="I29" s="2">
        <f>SUM(I7:I28)</f>
        <v>11071</v>
      </c>
      <c r="J29" s="25">
        <f t="shared" si="3"/>
        <v>8.1310545913908211E-2</v>
      </c>
      <c r="K29" s="127">
        <f>SUM(K7:K28)</f>
        <v>180</v>
      </c>
      <c r="L29" s="25">
        <f t="shared" si="4"/>
        <v>1.3220032756303384E-3</v>
      </c>
      <c r="M29" s="2">
        <f>SUM(M7:M28)</f>
        <v>2908</v>
      </c>
      <c r="N29" s="25">
        <f t="shared" si="5"/>
        <v>2.1357697364072357E-2</v>
      </c>
      <c r="O29" s="2">
        <f>SUM(O7:O28)</f>
        <v>1798</v>
      </c>
      <c r="P29" s="25">
        <f t="shared" si="6"/>
        <v>1.3205343831018604E-2</v>
      </c>
      <c r="Q29" s="172">
        <f>SUM(Q7:Q28)</f>
        <v>63682</v>
      </c>
      <c r="R29" s="194">
        <f t="shared" si="7"/>
        <v>0.46771006999272896</v>
      </c>
      <c r="S29" s="125"/>
      <c r="T29" s="12"/>
      <c r="U29" s="12"/>
      <c r="V29" s="12"/>
      <c r="W29" s="12"/>
      <c r="X29" s="12"/>
    </row>
    <row r="30" spans="1:24" ht="14.25" customHeight="1" thickBot="1">
      <c r="A30" s="200" t="s">
        <v>49</v>
      </c>
      <c r="B30" s="19">
        <v>1051</v>
      </c>
      <c r="C30" s="19">
        <v>1</v>
      </c>
      <c r="D30" s="21">
        <f t="shared" si="0"/>
        <v>9.5147478591817321E-4</v>
      </c>
      <c r="E30" s="19">
        <v>4</v>
      </c>
      <c r="F30" s="21">
        <f t="shared" si="1"/>
        <v>3.8058991436726928E-3</v>
      </c>
      <c r="G30" s="24">
        <v>585</v>
      </c>
      <c r="H30" s="21">
        <f t="shared" si="2"/>
        <v>0.55661274976213126</v>
      </c>
      <c r="I30" s="19">
        <v>33</v>
      </c>
      <c r="J30" s="21">
        <f t="shared" si="3"/>
        <v>3.1398667935299718E-2</v>
      </c>
      <c r="K30" s="19">
        <v>0</v>
      </c>
      <c r="L30" s="21">
        <f t="shared" si="4"/>
        <v>0</v>
      </c>
      <c r="M30" s="19">
        <v>0</v>
      </c>
      <c r="N30" s="21">
        <f t="shared" si="5"/>
        <v>0</v>
      </c>
      <c r="O30" s="19">
        <v>17</v>
      </c>
      <c r="P30" s="21">
        <f t="shared" si="6"/>
        <v>1.6175071360608945E-2</v>
      </c>
      <c r="Q30" s="3">
        <v>411</v>
      </c>
      <c r="R30" s="18">
        <f t="shared" si="7"/>
        <v>0.39105613701236919</v>
      </c>
      <c r="S30" s="125"/>
      <c r="T30" s="12"/>
      <c r="U30" s="12"/>
      <c r="V30" s="12"/>
      <c r="W30" s="12"/>
      <c r="X30" s="12"/>
    </row>
    <row r="31" spans="1:24" ht="14.25" customHeight="1" thickBot="1">
      <c r="A31" s="91" t="s">
        <v>50</v>
      </c>
      <c r="B31" s="2">
        <f>SUM(B30:B30)</f>
        <v>1051</v>
      </c>
      <c r="C31" s="2">
        <f>SUM(C30:C30)</f>
        <v>1</v>
      </c>
      <c r="D31" s="25">
        <f t="shared" si="0"/>
        <v>9.5147478591817321E-4</v>
      </c>
      <c r="E31" s="2">
        <f>SUM(E30:E30)</f>
        <v>4</v>
      </c>
      <c r="F31" s="25">
        <f t="shared" si="1"/>
        <v>3.8058991436726928E-3</v>
      </c>
      <c r="G31" s="26">
        <f>SUM(G30:G30)</f>
        <v>585</v>
      </c>
      <c r="H31" s="25">
        <f t="shared" si="2"/>
        <v>0.55661274976213126</v>
      </c>
      <c r="I31" s="2">
        <f>SUM(I30:I30)</f>
        <v>33</v>
      </c>
      <c r="J31" s="25">
        <f t="shared" si="3"/>
        <v>3.1398667935299718E-2</v>
      </c>
      <c r="K31" s="2">
        <f>SUM(K30:K30)</f>
        <v>0</v>
      </c>
      <c r="L31" s="25">
        <f t="shared" si="4"/>
        <v>0</v>
      </c>
      <c r="M31" s="2">
        <f>SUM(M30:M30)</f>
        <v>0</v>
      </c>
      <c r="N31" s="25">
        <f t="shared" si="5"/>
        <v>0</v>
      </c>
      <c r="O31" s="2">
        <f>SUM(O30:O30)</f>
        <v>17</v>
      </c>
      <c r="P31" s="25">
        <f t="shared" si="6"/>
        <v>1.6175071360608945E-2</v>
      </c>
      <c r="Q31" s="13">
        <f>SUM(Q30:Q30)</f>
        <v>411</v>
      </c>
      <c r="R31" s="15">
        <f t="shared" si="7"/>
        <v>0.39105613701236919</v>
      </c>
      <c r="S31" s="125"/>
      <c r="T31" s="12"/>
      <c r="U31" s="12"/>
      <c r="V31" s="12"/>
      <c r="W31" s="12"/>
      <c r="X31" s="12"/>
    </row>
    <row r="32" spans="1:24" ht="14.25" customHeight="1" thickBot="1">
      <c r="A32" s="34" t="s">
        <v>20</v>
      </c>
      <c r="B32" s="35">
        <f>B29+B31</f>
        <v>137208</v>
      </c>
      <c r="C32" s="35">
        <f>C29+C31</f>
        <v>419</v>
      </c>
      <c r="D32" s="25">
        <f t="shared" si="0"/>
        <v>3.0537577983791031E-3</v>
      </c>
      <c r="E32" s="35">
        <f>E29+E31</f>
        <v>2957</v>
      </c>
      <c r="F32" s="25">
        <f t="shared" si="1"/>
        <v>2.1551221503119351E-2</v>
      </c>
      <c r="G32" s="39">
        <f>G29+G31</f>
        <v>53732</v>
      </c>
      <c r="H32" s="25">
        <f t="shared" si="2"/>
        <v>0.39160981866946531</v>
      </c>
      <c r="I32" s="35">
        <f>I29+I31</f>
        <v>11104</v>
      </c>
      <c r="J32" s="25">
        <f t="shared" si="3"/>
        <v>8.0928225759430941E-2</v>
      </c>
      <c r="K32" s="35">
        <f>K29+K31</f>
        <v>180</v>
      </c>
      <c r="L32" s="25">
        <f t="shared" si="4"/>
        <v>1.3118768584922161E-3</v>
      </c>
      <c r="M32" s="35">
        <f>M29+M31</f>
        <v>2908</v>
      </c>
      <c r="N32" s="25">
        <f t="shared" si="5"/>
        <v>2.1194099469418692E-2</v>
      </c>
      <c r="O32" s="35">
        <f>O29+O31</f>
        <v>1815</v>
      </c>
      <c r="P32" s="25">
        <f t="shared" si="6"/>
        <v>1.322809165646318E-2</v>
      </c>
      <c r="Q32" s="2">
        <f>Q29+Q31</f>
        <v>64093</v>
      </c>
      <c r="R32" s="15">
        <f t="shared" si="7"/>
        <v>0.46712290828523118</v>
      </c>
      <c r="S32" s="125"/>
      <c r="T32" s="12"/>
      <c r="U32" s="12"/>
      <c r="V32" s="12"/>
      <c r="W32" s="12"/>
      <c r="X32" s="12"/>
    </row>
    <row r="33" spans="1:24">
      <c r="A33" s="8"/>
      <c r="D33" s="12"/>
      <c r="R33" s="72"/>
      <c r="S33" s="125"/>
      <c r="T33" s="12"/>
      <c r="U33" s="12"/>
      <c r="V33" s="12"/>
      <c r="W33" s="12"/>
      <c r="X33" s="12"/>
    </row>
    <row r="34" spans="1:24">
      <c r="B34" s="9"/>
      <c r="R34" s="72"/>
      <c r="S34" s="125"/>
      <c r="T34" s="12"/>
      <c r="U34" s="12"/>
      <c r="V34" s="12"/>
      <c r="W34" s="12"/>
      <c r="X34" s="12"/>
    </row>
    <row r="35" spans="1:24">
      <c r="B35" s="12"/>
      <c r="R35" s="72"/>
      <c r="S35" s="125"/>
      <c r="T35" s="12"/>
      <c r="U35" s="12"/>
      <c r="V35" s="12"/>
      <c r="W35" s="12"/>
      <c r="X35" s="12"/>
    </row>
  </sheetData>
  <mergeCells count="13">
    <mergeCell ref="G5:H5"/>
    <mergeCell ref="I5:J5"/>
    <mergeCell ref="O5:P5"/>
    <mergeCell ref="A2:R2"/>
    <mergeCell ref="A3:R3"/>
    <mergeCell ref="A4:R4"/>
    <mergeCell ref="A5:A6"/>
    <mergeCell ref="C5:D5"/>
    <mergeCell ref="E5:F5"/>
    <mergeCell ref="K5:L5"/>
    <mergeCell ref="M5:N5"/>
    <mergeCell ref="Q5:R5"/>
    <mergeCell ref="B5:B6"/>
  </mergeCells>
  <printOptions horizontalCentered="1"/>
  <pageMargins left="0.19" right="0.23" top="0.5" bottom="0.5" header="0.25" footer="0.25"/>
  <pageSetup orientation="landscape" r:id="rId1"/>
  <headerFooter alignWithMargins="0">
    <oddFooter>&amp;LPage 4&amp;R&amp;F/&amp;A</oddFooter>
  </headerFooter>
  <ignoredErrors>
    <ignoredError sqref="D29:P3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heetViews>
  <sheetFormatPr defaultRowHeight="12.75"/>
  <cols>
    <col min="1" max="1" width="21.5703125" customWidth="1"/>
    <col min="2" max="2" width="7.140625" customWidth="1"/>
    <col min="3" max="3" width="12" customWidth="1"/>
    <col min="4" max="4" width="5.5703125" bestFit="1" customWidth="1"/>
    <col min="5" max="5" width="14.42578125" customWidth="1"/>
    <col min="6" max="6" width="8.85546875" customWidth="1"/>
    <col min="7" max="7" width="14.7109375" style="9" customWidth="1"/>
    <col min="8" max="8" width="11.7109375" style="8" bestFit="1" customWidth="1"/>
  </cols>
  <sheetData>
    <row r="1" spans="1:11" ht="12.75" customHeight="1">
      <c r="A1" s="167" t="s">
        <v>189</v>
      </c>
      <c r="B1" s="90"/>
      <c r="C1" s="90"/>
      <c r="D1" s="75"/>
      <c r="E1" s="75"/>
      <c r="F1" s="75"/>
      <c r="G1" s="90"/>
      <c r="H1" s="75"/>
    </row>
    <row r="2" spans="1:11" ht="15" customHeight="1">
      <c r="A2" s="225" t="s">
        <v>111</v>
      </c>
      <c r="B2" s="225"/>
      <c r="C2" s="225"/>
      <c r="D2" s="225"/>
      <c r="E2" s="225"/>
      <c r="F2" s="225"/>
      <c r="G2" s="225"/>
      <c r="H2" s="225"/>
      <c r="I2" s="1"/>
    </row>
    <row r="3" spans="1:11" ht="18" customHeight="1">
      <c r="A3" s="226" t="s">
        <v>72</v>
      </c>
      <c r="B3" s="226"/>
      <c r="C3" s="226"/>
      <c r="D3" s="226"/>
      <c r="E3" s="226"/>
      <c r="F3" s="226"/>
      <c r="G3" s="226"/>
      <c r="H3" s="226"/>
      <c r="I3" s="1"/>
    </row>
    <row r="4" spans="1:11" ht="15" customHeight="1">
      <c r="A4" s="226" t="s">
        <v>179</v>
      </c>
      <c r="B4" s="227"/>
      <c r="C4" s="227"/>
      <c r="D4" s="227"/>
      <c r="E4" s="227"/>
      <c r="F4" s="227"/>
      <c r="G4" s="227"/>
      <c r="H4" s="227"/>
      <c r="I4" s="1"/>
    </row>
    <row r="5" spans="1:11" ht="12" customHeight="1">
      <c r="A5" s="277"/>
      <c r="B5" s="277"/>
      <c r="C5" s="277"/>
      <c r="D5" s="277"/>
      <c r="E5" s="277"/>
      <c r="F5" s="277"/>
      <c r="G5" s="277"/>
      <c r="H5" s="277"/>
      <c r="I5" s="1"/>
    </row>
    <row r="6" spans="1:11" ht="24.95" customHeight="1">
      <c r="A6" s="257" t="s">
        <v>76</v>
      </c>
      <c r="B6" s="275" t="s">
        <v>73</v>
      </c>
      <c r="C6" s="275" t="s">
        <v>74</v>
      </c>
      <c r="D6" s="275" t="s">
        <v>145</v>
      </c>
      <c r="E6" s="275" t="s">
        <v>86</v>
      </c>
      <c r="F6" s="275" t="s">
        <v>75</v>
      </c>
      <c r="G6" s="280" t="s">
        <v>146</v>
      </c>
      <c r="H6" s="279" t="s">
        <v>90</v>
      </c>
      <c r="I6" s="1"/>
    </row>
    <row r="7" spans="1:11" ht="24.95" customHeight="1" thickBot="1">
      <c r="A7" s="258"/>
      <c r="B7" s="276"/>
      <c r="C7" s="276"/>
      <c r="D7" s="276"/>
      <c r="E7" s="278"/>
      <c r="F7" s="278"/>
      <c r="G7" s="281"/>
      <c r="H7" s="278"/>
    </row>
    <row r="8" spans="1:11" ht="15.75" customHeight="1" thickTop="1">
      <c r="A8" s="3" t="s">
        <v>5</v>
      </c>
      <c r="B8" s="29">
        <v>551</v>
      </c>
      <c r="C8" s="19">
        <v>51</v>
      </c>
      <c r="D8" s="19">
        <v>0</v>
      </c>
      <c r="E8" s="19">
        <v>3188</v>
      </c>
      <c r="F8" s="19">
        <v>191</v>
      </c>
      <c r="G8" s="24">
        <v>641</v>
      </c>
      <c r="H8" s="19">
        <v>3366</v>
      </c>
      <c r="J8" s="8"/>
      <c r="K8" s="8"/>
    </row>
    <row r="9" spans="1:11" ht="15.75" customHeight="1">
      <c r="A9" s="3" t="s">
        <v>6</v>
      </c>
      <c r="B9" s="28">
        <v>421</v>
      </c>
      <c r="C9" s="16">
        <v>134</v>
      </c>
      <c r="D9" s="16">
        <v>423</v>
      </c>
      <c r="E9" s="16">
        <v>3163</v>
      </c>
      <c r="F9" s="16">
        <v>213</v>
      </c>
      <c r="G9" s="23">
        <v>471</v>
      </c>
      <c r="H9" s="16">
        <v>3673</v>
      </c>
      <c r="J9" s="8"/>
      <c r="K9" s="8"/>
    </row>
    <row r="10" spans="1:11" ht="15.75" customHeight="1">
      <c r="A10" s="3" t="s">
        <v>7</v>
      </c>
      <c r="B10" s="16">
        <v>346</v>
      </c>
      <c r="C10" s="16">
        <v>57</v>
      </c>
      <c r="D10" s="16">
        <v>5</v>
      </c>
      <c r="E10" s="16">
        <v>4234</v>
      </c>
      <c r="F10" s="16">
        <v>135</v>
      </c>
      <c r="G10" s="23">
        <v>741</v>
      </c>
      <c r="H10" s="16">
        <v>4470</v>
      </c>
      <c r="J10" s="8"/>
      <c r="K10" s="8"/>
    </row>
    <row r="11" spans="1:11" ht="15.75" customHeight="1">
      <c r="A11" s="3" t="s">
        <v>8</v>
      </c>
      <c r="B11" s="16">
        <v>472</v>
      </c>
      <c r="C11" s="16">
        <v>37</v>
      </c>
      <c r="D11" s="16">
        <v>21</v>
      </c>
      <c r="E11" s="16">
        <v>3835</v>
      </c>
      <c r="F11" s="16">
        <v>227</v>
      </c>
      <c r="G11" s="23">
        <v>585</v>
      </c>
      <c r="H11" s="16">
        <v>4110</v>
      </c>
      <c r="J11" s="8"/>
      <c r="K11" s="8"/>
    </row>
    <row r="12" spans="1:11" ht="15.75" customHeight="1">
      <c r="A12" s="3" t="s">
        <v>9</v>
      </c>
      <c r="B12" s="16">
        <v>1086</v>
      </c>
      <c r="C12" s="16">
        <v>732</v>
      </c>
      <c r="D12" s="16">
        <v>40</v>
      </c>
      <c r="E12" s="16">
        <v>5815</v>
      </c>
      <c r="F12" s="16">
        <v>737</v>
      </c>
      <c r="G12" s="23">
        <v>987</v>
      </c>
      <c r="H12" s="16">
        <v>7111</v>
      </c>
      <c r="J12" s="8"/>
      <c r="K12" s="8"/>
    </row>
    <row r="13" spans="1:11" ht="15.75" customHeight="1">
      <c r="A13" s="3" t="s">
        <v>10</v>
      </c>
      <c r="B13" s="16">
        <v>716</v>
      </c>
      <c r="C13" s="16">
        <v>37</v>
      </c>
      <c r="D13" s="16">
        <v>18</v>
      </c>
      <c r="E13" s="16">
        <v>5625</v>
      </c>
      <c r="F13" s="16">
        <v>530</v>
      </c>
      <c r="G13" s="23">
        <v>1017</v>
      </c>
      <c r="H13" s="16">
        <v>6570</v>
      </c>
      <c r="J13" s="8"/>
      <c r="K13" s="8"/>
    </row>
    <row r="14" spans="1:11" ht="15.75" customHeight="1">
      <c r="A14" s="3" t="s">
        <v>167</v>
      </c>
      <c r="B14" s="16">
        <v>298</v>
      </c>
      <c r="C14" s="16">
        <v>41</v>
      </c>
      <c r="D14" s="16">
        <v>6</v>
      </c>
      <c r="E14" s="16">
        <v>1667</v>
      </c>
      <c r="F14" s="16">
        <v>74</v>
      </c>
      <c r="G14" s="23">
        <v>324</v>
      </c>
      <c r="H14" s="16">
        <v>1911</v>
      </c>
      <c r="J14" s="8"/>
      <c r="K14" s="8"/>
    </row>
    <row r="15" spans="1:11" ht="15.75" customHeight="1">
      <c r="A15" s="3" t="s">
        <v>11</v>
      </c>
      <c r="B15" s="16">
        <v>85</v>
      </c>
      <c r="C15" s="16">
        <v>44</v>
      </c>
      <c r="D15" s="16">
        <v>16</v>
      </c>
      <c r="E15" s="16">
        <v>2812</v>
      </c>
      <c r="F15" s="16">
        <v>52</v>
      </c>
      <c r="G15" s="23">
        <v>264</v>
      </c>
      <c r="H15" s="16">
        <v>2927</v>
      </c>
      <c r="J15" s="8"/>
      <c r="K15" s="8"/>
    </row>
    <row r="16" spans="1:11" ht="15.75" customHeight="1">
      <c r="A16" s="3" t="s">
        <v>149</v>
      </c>
      <c r="B16" s="16">
        <v>586</v>
      </c>
      <c r="C16" s="16">
        <v>76</v>
      </c>
      <c r="D16" s="16">
        <v>143</v>
      </c>
      <c r="E16" s="16">
        <v>3657</v>
      </c>
      <c r="F16" s="16">
        <v>215</v>
      </c>
      <c r="G16" s="23">
        <v>343</v>
      </c>
      <c r="H16" s="16">
        <v>3902</v>
      </c>
      <c r="J16" s="8"/>
      <c r="K16" s="8"/>
    </row>
    <row r="17" spans="1:11" ht="15.75" customHeight="1">
      <c r="A17" s="3" t="s">
        <v>160</v>
      </c>
      <c r="B17" s="16">
        <v>323</v>
      </c>
      <c r="C17" s="16">
        <v>316</v>
      </c>
      <c r="D17" s="16">
        <v>211</v>
      </c>
      <c r="E17" s="16">
        <v>3551</v>
      </c>
      <c r="F17" s="16">
        <v>196</v>
      </c>
      <c r="G17" s="23">
        <v>524</v>
      </c>
      <c r="H17" s="16">
        <v>3765</v>
      </c>
      <c r="J17" s="8"/>
      <c r="K17" s="8"/>
    </row>
    <row r="18" spans="1:11" ht="15.75" customHeight="1">
      <c r="A18" s="3" t="s">
        <v>12</v>
      </c>
      <c r="B18" s="16">
        <v>304</v>
      </c>
      <c r="C18" s="16">
        <v>212</v>
      </c>
      <c r="D18" s="16">
        <v>155</v>
      </c>
      <c r="E18" s="16">
        <v>5356</v>
      </c>
      <c r="F18" s="16">
        <v>414</v>
      </c>
      <c r="G18" s="23">
        <v>1049</v>
      </c>
      <c r="H18" s="16">
        <v>6198</v>
      </c>
      <c r="J18" s="8"/>
      <c r="K18" s="8"/>
    </row>
    <row r="19" spans="1:11" ht="15.75" customHeight="1">
      <c r="A19" s="3" t="s">
        <v>13</v>
      </c>
      <c r="B19" s="16">
        <v>343</v>
      </c>
      <c r="C19" s="16">
        <v>320</v>
      </c>
      <c r="D19" s="16">
        <v>179</v>
      </c>
      <c r="E19" s="16">
        <v>1915</v>
      </c>
      <c r="F19" s="16">
        <v>347</v>
      </c>
      <c r="G19" s="23">
        <v>282</v>
      </c>
      <c r="H19" s="16">
        <v>2465</v>
      </c>
      <c r="J19" s="8"/>
      <c r="K19" s="8"/>
    </row>
    <row r="20" spans="1:11" ht="15.75" customHeight="1">
      <c r="A20" s="3" t="s">
        <v>14</v>
      </c>
      <c r="B20" s="16">
        <v>213</v>
      </c>
      <c r="C20" s="16">
        <v>77</v>
      </c>
      <c r="D20" s="16">
        <v>75</v>
      </c>
      <c r="E20" s="16">
        <v>2063</v>
      </c>
      <c r="F20" s="16">
        <v>140</v>
      </c>
      <c r="G20" s="23">
        <v>284</v>
      </c>
      <c r="H20" s="16">
        <v>2201</v>
      </c>
      <c r="J20" s="8"/>
      <c r="K20" s="8"/>
    </row>
    <row r="21" spans="1:11" ht="15.75" customHeight="1">
      <c r="A21" s="3" t="s">
        <v>161</v>
      </c>
      <c r="B21" s="16">
        <v>429</v>
      </c>
      <c r="C21" s="16">
        <v>102</v>
      </c>
      <c r="D21" s="16">
        <v>0</v>
      </c>
      <c r="E21" s="16">
        <v>1204</v>
      </c>
      <c r="F21" s="16">
        <v>53</v>
      </c>
      <c r="G21" s="23">
        <v>117</v>
      </c>
      <c r="H21" s="16">
        <v>1315</v>
      </c>
      <c r="J21" s="8"/>
      <c r="K21" s="8"/>
    </row>
    <row r="22" spans="1:11" ht="15.75" customHeight="1">
      <c r="A22" s="3" t="s">
        <v>15</v>
      </c>
      <c r="B22" s="16">
        <v>78</v>
      </c>
      <c r="C22" s="16">
        <v>45</v>
      </c>
      <c r="D22" s="16">
        <v>0</v>
      </c>
      <c r="E22" s="16">
        <v>1447</v>
      </c>
      <c r="F22" s="16">
        <v>67</v>
      </c>
      <c r="G22" s="23">
        <v>234</v>
      </c>
      <c r="H22" s="16">
        <v>1571</v>
      </c>
      <c r="J22" s="8"/>
      <c r="K22" s="8"/>
    </row>
    <row r="23" spans="1:11" ht="15.75" customHeight="1">
      <c r="A23" s="3" t="s">
        <v>16</v>
      </c>
      <c r="B23" s="16">
        <v>353</v>
      </c>
      <c r="C23" s="16">
        <v>32</v>
      </c>
      <c r="D23" s="16">
        <v>40</v>
      </c>
      <c r="E23" s="16">
        <v>3169</v>
      </c>
      <c r="F23" s="16">
        <v>130</v>
      </c>
      <c r="G23" s="23">
        <v>695</v>
      </c>
      <c r="H23" s="16">
        <v>3513</v>
      </c>
      <c r="J23" s="8"/>
      <c r="K23" s="8"/>
    </row>
    <row r="24" spans="1:11" ht="15.75" customHeight="1">
      <c r="A24" s="3" t="s">
        <v>17</v>
      </c>
      <c r="B24" s="16">
        <v>305</v>
      </c>
      <c r="C24" s="16">
        <v>219</v>
      </c>
      <c r="D24" s="16">
        <v>6</v>
      </c>
      <c r="E24" s="16">
        <v>1570</v>
      </c>
      <c r="F24" s="16">
        <v>303</v>
      </c>
      <c r="G24" s="23">
        <v>341</v>
      </c>
      <c r="H24" s="16">
        <v>1761</v>
      </c>
      <c r="J24" s="8"/>
      <c r="K24" s="8"/>
    </row>
    <row r="25" spans="1:11" ht="15.75" customHeight="1">
      <c r="A25" s="3" t="s">
        <v>18</v>
      </c>
      <c r="B25" s="16">
        <v>356</v>
      </c>
      <c r="C25" s="16">
        <v>107</v>
      </c>
      <c r="D25" s="16">
        <v>51</v>
      </c>
      <c r="E25" s="16">
        <v>1318</v>
      </c>
      <c r="F25" s="16">
        <v>67</v>
      </c>
      <c r="G25" s="23">
        <v>144</v>
      </c>
      <c r="H25" s="16">
        <v>1437</v>
      </c>
      <c r="J25" s="8"/>
      <c r="K25" s="8"/>
    </row>
    <row r="26" spans="1:11" ht="15.75" customHeight="1">
      <c r="A26" s="3" t="s">
        <v>155</v>
      </c>
      <c r="B26" s="16">
        <v>856</v>
      </c>
      <c r="C26" s="16">
        <v>222</v>
      </c>
      <c r="D26" s="16">
        <v>27</v>
      </c>
      <c r="E26" s="16">
        <v>4076</v>
      </c>
      <c r="F26" s="16">
        <v>308</v>
      </c>
      <c r="G26" s="23">
        <v>520</v>
      </c>
      <c r="H26" s="16">
        <v>4397</v>
      </c>
      <c r="J26" s="8"/>
      <c r="K26" s="8"/>
    </row>
    <row r="27" spans="1:11" ht="15.75" customHeight="1">
      <c r="A27" s="3" t="s">
        <v>169</v>
      </c>
      <c r="B27" s="16">
        <v>619</v>
      </c>
      <c r="C27" s="16">
        <v>78</v>
      </c>
      <c r="D27" s="16">
        <v>121</v>
      </c>
      <c r="E27" s="16">
        <v>2641</v>
      </c>
      <c r="F27" s="16">
        <v>123</v>
      </c>
      <c r="G27" s="23">
        <v>501</v>
      </c>
      <c r="H27" s="16">
        <v>3000</v>
      </c>
      <c r="J27" s="8"/>
      <c r="K27" s="8"/>
    </row>
    <row r="28" spans="1:11" ht="15.75" customHeight="1">
      <c r="A28" s="3" t="s">
        <v>19</v>
      </c>
      <c r="B28" s="16">
        <v>774</v>
      </c>
      <c r="C28" s="16">
        <v>271</v>
      </c>
      <c r="D28" s="16">
        <v>56</v>
      </c>
      <c r="E28" s="16">
        <v>4376</v>
      </c>
      <c r="F28" s="16">
        <v>148</v>
      </c>
      <c r="G28" s="23">
        <v>656</v>
      </c>
      <c r="H28" s="16">
        <v>4881</v>
      </c>
      <c r="J28" s="8"/>
      <c r="K28" s="8"/>
    </row>
    <row r="29" spans="1:11" ht="15.75" customHeight="1" thickBot="1">
      <c r="A29" s="3" t="s">
        <v>156</v>
      </c>
      <c r="B29" s="16">
        <v>630</v>
      </c>
      <c r="C29" s="16">
        <v>268</v>
      </c>
      <c r="D29" s="16">
        <v>95</v>
      </c>
      <c r="E29" s="16">
        <v>2601</v>
      </c>
      <c r="F29" s="16">
        <v>160</v>
      </c>
      <c r="G29" s="23">
        <v>580</v>
      </c>
      <c r="H29" s="16">
        <v>3036</v>
      </c>
      <c r="J29" s="8"/>
      <c r="K29" s="8"/>
    </row>
    <row r="30" spans="1:11" ht="15.75" customHeight="1" thickBot="1">
      <c r="A30" s="92" t="s">
        <v>48</v>
      </c>
      <c r="B30" s="2">
        <f t="shared" ref="B30:H30" si="0">SUM(B8:B29)</f>
        <v>10144</v>
      </c>
      <c r="C30" s="2">
        <f t="shared" si="0"/>
        <v>3478</v>
      </c>
      <c r="D30" s="2">
        <f t="shared" si="0"/>
        <v>1688</v>
      </c>
      <c r="E30" s="2">
        <f t="shared" si="0"/>
        <v>69283</v>
      </c>
      <c r="F30" s="2">
        <f t="shared" si="0"/>
        <v>4830</v>
      </c>
      <c r="G30" s="2">
        <f t="shared" si="0"/>
        <v>11300</v>
      </c>
      <c r="H30" s="2">
        <f t="shared" si="0"/>
        <v>77580</v>
      </c>
      <c r="J30" s="8"/>
      <c r="K30" s="8"/>
    </row>
    <row r="31" spans="1:11" ht="15.75" customHeight="1" thickBot="1">
      <c r="A31" s="115" t="s">
        <v>49</v>
      </c>
      <c r="B31" s="19">
        <v>146</v>
      </c>
      <c r="C31" s="19">
        <v>27</v>
      </c>
      <c r="D31" s="19">
        <v>5</v>
      </c>
      <c r="E31" s="19">
        <v>814</v>
      </c>
      <c r="F31" s="19">
        <v>2</v>
      </c>
      <c r="G31" s="24">
        <v>79</v>
      </c>
      <c r="H31" s="19">
        <v>835</v>
      </c>
      <c r="J31" s="8"/>
      <c r="K31" s="8"/>
    </row>
    <row r="32" spans="1:11" ht="15.75" customHeight="1" thickBot="1">
      <c r="A32" s="91" t="s">
        <v>50</v>
      </c>
      <c r="B32" s="2">
        <f t="shared" ref="B32:H32" si="1">SUM(B31:B31)</f>
        <v>146</v>
      </c>
      <c r="C32" s="2">
        <f t="shared" si="1"/>
        <v>27</v>
      </c>
      <c r="D32" s="2">
        <f t="shared" si="1"/>
        <v>5</v>
      </c>
      <c r="E32" s="2">
        <f t="shared" si="1"/>
        <v>814</v>
      </c>
      <c r="F32" s="2">
        <f t="shared" si="1"/>
        <v>2</v>
      </c>
      <c r="G32" s="2">
        <f t="shared" si="1"/>
        <v>79</v>
      </c>
      <c r="H32" s="2">
        <f t="shared" si="1"/>
        <v>835</v>
      </c>
      <c r="J32" s="8"/>
      <c r="K32" s="8"/>
    </row>
    <row r="33" spans="1:11" ht="15.75" customHeight="1" thickBot="1">
      <c r="A33" s="34" t="s">
        <v>20</v>
      </c>
      <c r="B33" s="35">
        <f t="shared" ref="B33:H33" si="2">B30+B32</f>
        <v>10290</v>
      </c>
      <c r="C33" s="35">
        <f t="shared" si="2"/>
        <v>3505</v>
      </c>
      <c r="D33" s="35">
        <f t="shared" si="2"/>
        <v>1693</v>
      </c>
      <c r="E33" s="35">
        <f t="shared" si="2"/>
        <v>70097</v>
      </c>
      <c r="F33" s="35">
        <f t="shared" si="2"/>
        <v>4832</v>
      </c>
      <c r="G33" s="35">
        <f t="shared" si="2"/>
        <v>11379</v>
      </c>
      <c r="H33" s="35">
        <f t="shared" si="2"/>
        <v>78415</v>
      </c>
      <c r="J33" s="8"/>
      <c r="K33" s="8"/>
    </row>
  </sheetData>
  <mergeCells count="12">
    <mergeCell ref="A2:H2"/>
    <mergeCell ref="A4:H4"/>
    <mergeCell ref="A6:A7"/>
    <mergeCell ref="A3:H3"/>
    <mergeCell ref="B6:B7"/>
    <mergeCell ref="C6:C7"/>
    <mergeCell ref="A5:H5"/>
    <mergeCell ref="D6:D7"/>
    <mergeCell ref="E6:E7"/>
    <mergeCell ref="H6:H7"/>
    <mergeCell ref="F6:F7"/>
    <mergeCell ref="G6:G7"/>
  </mergeCells>
  <phoneticPr fontId="0" type="noConversion"/>
  <printOptions horizontalCentered="1"/>
  <pageMargins left="0.5" right="0.5" top="0.5" bottom="0.5" header="0.5" footer="0.25"/>
  <pageSetup orientation="portrait" r:id="rId1"/>
  <headerFooter alignWithMargins="0">
    <oddFooter>&amp;LPage 5&amp;R&amp;F/&amp;A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zoomScaleNormal="100" workbookViewId="0">
      <selection activeCell="A3" sqref="A3:N3"/>
    </sheetView>
  </sheetViews>
  <sheetFormatPr defaultRowHeight="12.75"/>
  <cols>
    <col min="1" max="1" width="22.140625" style="63" customWidth="1"/>
    <col min="2" max="2" width="7.7109375" customWidth="1"/>
    <col min="3" max="3" width="6.5703125" customWidth="1"/>
    <col min="4" max="4" width="6.140625" customWidth="1"/>
    <col min="5" max="5" width="6.5703125" customWidth="1"/>
    <col min="6" max="6" width="6.28515625" bestFit="1" customWidth="1"/>
    <col min="7" max="7" width="6.42578125" customWidth="1"/>
    <col min="8" max="8" width="7.28515625" customWidth="1"/>
    <col min="9" max="9" width="6.7109375" customWidth="1"/>
    <col min="10" max="12" width="6.28515625" customWidth="1"/>
    <col min="13" max="13" width="6.5703125" customWidth="1"/>
    <col min="14" max="14" width="6.28515625" customWidth="1"/>
  </cols>
  <sheetData>
    <row r="1" spans="1:24" ht="12.75" customHeight="1">
      <c r="A1" s="167" t="s">
        <v>190</v>
      </c>
      <c r="B1" s="90"/>
      <c r="C1" s="90"/>
      <c r="D1" s="199"/>
      <c r="E1" s="199"/>
      <c r="F1" s="199"/>
      <c r="G1" s="199"/>
      <c r="H1" s="199"/>
      <c r="I1" s="199"/>
      <c r="J1" s="199"/>
      <c r="K1" s="199"/>
      <c r="L1" s="199"/>
      <c r="M1" s="199"/>
      <c r="N1" s="199"/>
    </row>
    <row r="2" spans="1:24" ht="19.5" customHeight="1">
      <c r="A2" s="225" t="s">
        <v>111</v>
      </c>
      <c r="B2" s="225"/>
      <c r="C2" s="225"/>
      <c r="D2" s="225"/>
      <c r="E2" s="225"/>
      <c r="F2" s="225"/>
      <c r="G2" s="225"/>
      <c r="H2" s="225"/>
      <c r="I2" s="225"/>
      <c r="J2" s="225"/>
      <c r="K2" s="225"/>
      <c r="L2" s="225"/>
      <c r="M2" s="225"/>
      <c r="N2" s="225"/>
    </row>
    <row r="3" spans="1:24" ht="15">
      <c r="A3" s="226" t="s">
        <v>28</v>
      </c>
      <c r="B3" s="226"/>
      <c r="C3" s="226"/>
      <c r="D3" s="226"/>
      <c r="E3" s="226"/>
      <c r="F3" s="226"/>
      <c r="G3" s="226"/>
      <c r="H3" s="226"/>
      <c r="I3" s="226"/>
      <c r="J3" s="226"/>
      <c r="K3" s="226"/>
      <c r="L3" s="226"/>
      <c r="M3" s="226"/>
      <c r="N3" s="226"/>
    </row>
    <row r="4" spans="1:24" ht="15">
      <c r="A4" s="226" t="s">
        <v>179</v>
      </c>
      <c r="B4" s="226"/>
      <c r="C4" s="226"/>
      <c r="D4" s="226"/>
      <c r="E4" s="226"/>
      <c r="F4" s="226"/>
      <c r="G4" s="226"/>
      <c r="H4" s="226"/>
      <c r="I4" s="226"/>
      <c r="J4" s="226"/>
      <c r="K4" s="226"/>
      <c r="L4" s="226"/>
      <c r="M4" s="226"/>
      <c r="N4" s="226"/>
    </row>
    <row r="5" spans="1:24">
      <c r="A5" s="286" t="s">
        <v>76</v>
      </c>
      <c r="B5" s="284" t="s">
        <v>47</v>
      </c>
      <c r="C5" s="282" t="s">
        <v>68</v>
      </c>
      <c r="D5" s="283"/>
      <c r="E5" s="282" t="s">
        <v>29</v>
      </c>
      <c r="F5" s="283"/>
      <c r="G5" s="282" t="s">
        <v>30</v>
      </c>
      <c r="H5" s="283"/>
      <c r="I5" s="282" t="s">
        <v>31</v>
      </c>
      <c r="J5" s="283"/>
      <c r="K5" s="282" t="s">
        <v>32</v>
      </c>
      <c r="L5" s="283"/>
      <c r="M5" s="282" t="s">
        <v>69</v>
      </c>
      <c r="N5" s="283"/>
    </row>
    <row r="6" spans="1:24" ht="13.5" thickBot="1">
      <c r="A6" s="287"/>
      <c r="B6" s="285"/>
      <c r="C6" s="197" t="s">
        <v>27</v>
      </c>
      <c r="D6" s="197" t="s">
        <v>25</v>
      </c>
      <c r="E6" s="197" t="s">
        <v>27</v>
      </c>
      <c r="F6" s="197" t="s">
        <v>25</v>
      </c>
      <c r="G6" s="197" t="s">
        <v>27</v>
      </c>
      <c r="H6" s="197" t="s">
        <v>25</v>
      </c>
      <c r="I6" s="197" t="s">
        <v>27</v>
      </c>
      <c r="J6" s="197" t="s">
        <v>25</v>
      </c>
      <c r="K6" s="197" t="s">
        <v>27</v>
      </c>
      <c r="L6" s="197" t="s">
        <v>25</v>
      </c>
      <c r="M6" s="197" t="s">
        <v>27</v>
      </c>
      <c r="N6" s="197" t="s">
        <v>25</v>
      </c>
    </row>
    <row r="7" spans="1:24" ht="15.75" customHeight="1" thickTop="1">
      <c r="A7" s="3" t="s">
        <v>5</v>
      </c>
      <c r="B7" s="19">
        <v>4478</v>
      </c>
      <c r="C7" s="19">
        <v>1405</v>
      </c>
      <c r="D7" s="22">
        <f t="shared" ref="D7:D32" si="0">C7/B7</f>
        <v>0.31375614113443501</v>
      </c>
      <c r="E7" s="19">
        <v>1019</v>
      </c>
      <c r="F7" s="22">
        <f t="shared" ref="F7:F32" si="1">E7/B7</f>
        <v>0.22755694506476104</v>
      </c>
      <c r="G7" s="19">
        <v>624</v>
      </c>
      <c r="H7" s="22">
        <f t="shared" ref="H7:H32" si="2">G7/B7</f>
        <v>0.13934792317999106</v>
      </c>
      <c r="I7" s="19">
        <v>428</v>
      </c>
      <c r="J7" s="22">
        <f t="shared" ref="J7:J32" si="3">I7/B7</f>
        <v>9.5578383206788742E-2</v>
      </c>
      <c r="K7" s="19">
        <v>321</v>
      </c>
      <c r="L7" s="22">
        <f t="shared" ref="L7:L32" si="4">K7/B7</f>
        <v>7.1683787405091556E-2</v>
      </c>
      <c r="M7" s="19">
        <v>681</v>
      </c>
      <c r="N7" s="22">
        <f t="shared" ref="N7:N32" si="5">M7/B7</f>
        <v>0.15207682000893255</v>
      </c>
      <c r="O7" s="12"/>
      <c r="P7" s="72"/>
      <c r="Q7" s="72"/>
      <c r="R7" s="12"/>
      <c r="S7" s="125"/>
      <c r="T7" s="12"/>
      <c r="U7" s="12"/>
      <c r="V7" s="12"/>
      <c r="W7" s="12"/>
      <c r="X7" s="12"/>
    </row>
    <row r="8" spans="1:24" ht="15.75" customHeight="1">
      <c r="A8" s="3" t="s">
        <v>6</v>
      </c>
      <c r="B8" s="16">
        <v>6138</v>
      </c>
      <c r="C8" s="16">
        <v>2663</v>
      </c>
      <c r="D8" s="18">
        <f t="shared" si="0"/>
        <v>0.43385467579015968</v>
      </c>
      <c r="E8" s="16">
        <v>1635</v>
      </c>
      <c r="F8" s="18">
        <f t="shared" si="1"/>
        <v>0.26637341153470184</v>
      </c>
      <c r="G8" s="16">
        <v>728</v>
      </c>
      <c r="H8" s="18">
        <f t="shared" si="2"/>
        <v>0.11860540892798957</v>
      </c>
      <c r="I8" s="16">
        <v>398</v>
      </c>
      <c r="J8" s="18">
        <f t="shared" si="3"/>
        <v>6.4841968067774522E-2</v>
      </c>
      <c r="K8" s="16">
        <v>271</v>
      </c>
      <c r="L8" s="18">
        <f t="shared" si="4"/>
        <v>4.4151189312479633E-2</v>
      </c>
      <c r="M8" s="16">
        <v>443</v>
      </c>
      <c r="N8" s="18">
        <f t="shared" si="5"/>
        <v>7.217334636689475E-2</v>
      </c>
      <c r="P8" s="72"/>
      <c r="Q8" s="72"/>
      <c r="R8" s="12"/>
      <c r="S8" s="125"/>
      <c r="T8" s="12"/>
      <c r="U8" s="12"/>
      <c r="V8" s="12"/>
      <c r="W8" s="12"/>
      <c r="X8" s="12"/>
    </row>
    <row r="9" spans="1:24" ht="15.75" customHeight="1">
      <c r="A9" s="3" t="s">
        <v>7</v>
      </c>
      <c r="B9" s="16">
        <v>5788</v>
      </c>
      <c r="C9" s="16">
        <v>1164</v>
      </c>
      <c r="D9" s="18">
        <f t="shared" si="0"/>
        <v>0.20110573600552867</v>
      </c>
      <c r="E9" s="16">
        <v>1381</v>
      </c>
      <c r="F9" s="18">
        <f t="shared" si="1"/>
        <v>0.23859709744298549</v>
      </c>
      <c r="G9" s="16">
        <v>1114</v>
      </c>
      <c r="H9" s="18">
        <f t="shared" si="2"/>
        <v>0.19246717346233586</v>
      </c>
      <c r="I9" s="16">
        <v>691</v>
      </c>
      <c r="J9" s="18">
        <f t="shared" si="3"/>
        <v>0.11938493434692467</v>
      </c>
      <c r="K9" s="16">
        <v>499</v>
      </c>
      <c r="L9" s="18">
        <f t="shared" si="4"/>
        <v>8.6212854181064266E-2</v>
      </c>
      <c r="M9" s="16">
        <v>939</v>
      </c>
      <c r="N9" s="18">
        <f t="shared" si="5"/>
        <v>0.16223220456116103</v>
      </c>
      <c r="P9" s="72"/>
      <c r="Q9" s="72"/>
      <c r="R9" s="12"/>
      <c r="S9" s="125"/>
      <c r="T9" s="12"/>
      <c r="U9" s="12"/>
      <c r="V9" s="12"/>
      <c r="W9" s="12"/>
      <c r="X9" s="12"/>
    </row>
    <row r="10" spans="1:24" ht="15.75" customHeight="1">
      <c r="A10" s="3" t="s">
        <v>8</v>
      </c>
      <c r="B10" s="16">
        <v>6361</v>
      </c>
      <c r="C10" s="16">
        <v>2133</v>
      </c>
      <c r="D10" s="18">
        <f t="shared" si="0"/>
        <v>0.33532463449143218</v>
      </c>
      <c r="E10" s="16">
        <v>1550</v>
      </c>
      <c r="F10" s="18">
        <f t="shared" si="1"/>
        <v>0.24367237855683069</v>
      </c>
      <c r="G10" s="16">
        <v>947</v>
      </c>
      <c r="H10" s="18">
        <f t="shared" si="2"/>
        <v>0.14887596289891528</v>
      </c>
      <c r="I10" s="16">
        <v>635</v>
      </c>
      <c r="J10" s="18">
        <f t="shared" si="3"/>
        <v>9.9827071215217736E-2</v>
      </c>
      <c r="K10" s="16">
        <v>388</v>
      </c>
      <c r="L10" s="18">
        <f t="shared" si="4"/>
        <v>6.0996698632290521E-2</v>
      </c>
      <c r="M10" s="16">
        <v>708</v>
      </c>
      <c r="N10" s="18">
        <f t="shared" si="5"/>
        <v>0.11130325420531363</v>
      </c>
      <c r="P10" s="72"/>
      <c r="Q10" s="72"/>
      <c r="R10" s="12"/>
      <c r="S10" s="125"/>
      <c r="T10" s="12"/>
      <c r="U10" s="12"/>
      <c r="V10" s="12"/>
      <c r="W10" s="12"/>
      <c r="X10" s="12"/>
    </row>
    <row r="11" spans="1:24" ht="15.75" customHeight="1">
      <c r="A11" s="3" t="s">
        <v>9</v>
      </c>
      <c r="B11" s="16">
        <v>11973</v>
      </c>
      <c r="C11" s="16">
        <v>4213</v>
      </c>
      <c r="D11" s="18">
        <f t="shared" si="0"/>
        <v>0.35187505220078508</v>
      </c>
      <c r="E11" s="16">
        <v>2340</v>
      </c>
      <c r="F11" s="18">
        <f t="shared" si="1"/>
        <v>0.19543973941368079</v>
      </c>
      <c r="G11" s="16">
        <v>1683</v>
      </c>
      <c r="H11" s="18">
        <f t="shared" si="2"/>
        <v>0.14056627411676273</v>
      </c>
      <c r="I11" s="16">
        <v>1210</v>
      </c>
      <c r="J11" s="18">
        <f t="shared" si="3"/>
        <v>0.1010607199532281</v>
      </c>
      <c r="K11" s="16">
        <v>873</v>
      </c>
      <c r="L11" s="18">
        <f t="shared" si="4"/>
        <v>7.2914056627411683E-2</v>
      </c>
      <c r="M11" s="16">
        <v>1654</v>
      </c>
      <c r="N11" s="18">
        <f t="shared" si="5"/>
        <v>0.13814415768813162</v>
      </c>
      <c r="P11" s="72"/>
      <c r="Q11" s="72"/>
      <c r="R11" s="12"/>
      <c r="S11" s="125"/>
      <c r="T11" s="12"/>
      <c r="U11" s="12"/>
      <c r="V11" s="12"/>
      <c r="W11" s="12"/>
      <c r="X11" s="12"/>
    </row>
    <row r="12" spans="1:24" ht="15.75" customHeight="1">
      <c r="A12" s="3" t="s">
        <v>10</v>
      </c>
      <c r="B12" s="16">
        <v>14709</v>
      </c>
      <c r="C12" s="16">
        <v>6684</v>
      </c>
      <c r="D12" s="18">
        <f t="shared" si="0"/>
        <v>0.45441566387925758</v>
      </c>
      <c r="E12" s="16">
        <v>3466</v>
      </c>
      <c r="F12" s="18">
        <f t="shared" si="1"/>
        <v>0.23563804473451627</v>
      </c>
      <c r="G12" s="16">
        <v>1683</v>
      </c>
      <c r="H12" s="18">
        <f t="shared" si="2"/>
        <v>0.11441974301448093</v>
      </c>
      <c r="I12" s="16">
        <v>987</v>
      </c>
      <c r="J12" s="18">
        <f t="shared" si="3"/>
        <v>6.7101774423822147E-2</v>
      </c>
      <c r="K12" s="16">
        <v>678</v>
      </c>
      <c r="L12" s="18">
        <f t="shared" si="4"/>
        <v>4.6094228023658985E-2</v>
      </c>
      <c r="M12" s="16">
        <v>1211</v>
      </c>
      <c r="N12" s="18">
        <f t="shared" si="5"/>
        <v>8.2330545924264059E-2</v>
      </c>
      <c r="P12" s="72"/>
      <c r="Q12" s="72"/>
      <c r="R12" s="12"/>
      <c r="S12" s="125"/>
      <c r="T12" s="12"/>
      <c r="U12" s="12"/>
      <c r="V12" s="12"/>
      <c r="W12" s="12"/>
      <c r="X12" s="12"/>
    </row>
    <row r="13" spans="1:24" ht="15.75" customHeight="1">
      <c r="A13" s="3" t="s">
        <v>167</v>
      </c>
      <c r="B13" s="16">
        <v>4728</v>
      </c>
      <c r="C13" s="16">
        <v>2994</v>
      </c>
      <c r="D13" s="18">
        <f t="shared" si="0"/>
        <v>0.63324873096446699</v>
      </c>
      <c r="E13" s="16">
        <v>661</v>
      </c>
      <c r="F13" s="18">
        <f t="shared" si="1"/>
        <v>0.13980541455160744</v>
      </c>
      <c r="G13" s="16">
        <v>405</v>
      </c>
      <c r="H13" s="18">
        <f t="shared" si="2"/>
        <v>8.5659898477157354E-2</v>
      </c>
      <c r="I13" s="16">
        <v>250</v>
      </c>
      <c r="J13" s="18">
        <f t="shared" si="3"/>
        <v>5.2876480541455162E-2</v>
      </c>
      <c r="K13" s="16">
        <v>149</v>
      </c>
      <c r="L13" s="18">
        <f t="shared" si="4"/>
        <v>3.1514382402707278E-2</v>
      </c>
      <c r="M13" s="16">
        <v>269</v>
      </c>
      <c r="N13" s="18">
        <f t="shared" si="5"/>
        <v>5.6895093062605755E-2</v>
      </c>
      <c r="P13" s="72"/>
      <c r="Q13" s="72"/>
      <c r="R13" s="12"/>
      <c r="S13" s="125"/>
      <c r="T13" s="12"/>
      <c r="U13" s="12"/>
      <c r="V13" s="12"/>
      <c r="W13" s="12"/>
      <c r="X13" s="12"/>
    </row>
    <row r="14" spans="1:24" ht="15.75" customHeight="1">
      <c r="A14" s="3" t="s">
        <v>11</v>
      </c>
      <c r="B14" s="16">
        <v>4607</v>
      </c>
      <c r="C14" s="16">
        <v>1736</v>
      </c>
      <c r="D14" s="18">
        <f t="shared" si="0"/>
        <v>0.37681788582591708</v>
      </c>
      <c r="E14" s="16">
        <v>1116</v>
      </c>
      <c r="F14" s="18">
        <f t="shared" si="1"/>
        <v>0.24224006945951812</v>
      </c>
      <c r="G14" s="16">
        <v>638</v>
      </c>
      <c r="H14" s="18">
        <f t="shared" si="2"/>
        <v>0.13848491426090731</v>
      </c>
      <c r="I14" s="16">
        <v>401</v>
      </c>
      <c r="J14" s="18">
        <f t="shared" si="3"/>
        <v>8.704145864988061E-2</v>
      </c>
      <c r="K14" s="16">
        <v>264</v>
      </c>
      <c r="L14" s="18">
        <f t="shared" si="4"/>
        <v>5.7304102452789232E-2</v>
      </c>
      <c r="M14" s="16">
        <v>452</v>
      </c>
      <c r="N14" s="18">
        <f t="shared" si="5"/>
        <v>9.8111569350987624E-2</v>
      </c>
      <c r="P14" s="72"/>
      <c r="Q14" s="72"/>
      <c r="R14" s="12"/>
      <c r="S14" s="125"/>
      <c r="T14" s="12"/>
      <c r="U14" s="12"/>
      <c r="V14" s="12"/>
      <c r="W14" s="12"/>
      <c r="X14" s="12"/>
    </row>
    <row r="15" spans="1:24" ht="15.75" customHeight="1">
      <c r="A15" s="3" t="s">
        <v>149</v>
      </c>
      <c r="B15" s="16">
        <v>7499</v>
      </c>
      <c r="C15" s="16">
        <v>3906</v>
      </c>
      <c r="D15" s="18">
        <f t="shared" si="0"/>
        <v>0.52086944925990131</v>
      </c>
      <c r="E15" s="16">
        <v>1491</v>
      </c>
      <c r="F15" s="18">
        <f t="shared" si="1"/>
        <v>0.19882651020136019</v>
      </c>
      <c r="G15" s="16">
        <v>718</v>
      </c>
      <c r="H15" s="18">
        <f t="shared" si="2"/>
        <v>9.5746099479930652E-2</v>
      </c>
      <c r="I15" s="16">
        <v>445</v>
      </c>
      <c r="J15" s="18">
        <f t="shared" si="3"/>
        <v>5.9341245499399918E-2</v>
      </c>
      <c r="K15" s="16">
        <v>337</v>
      </c>
      <c r="L15" s="18">
        <f t="shared" si="4"/>
        <v>4.4939325243365781E-2</v>
      </c>
      <c r="M15" s="16">
        <v>602</v>
      </c>
      <c r="N15" s="18">
        <f t="shared" si="5"/>
        <v>8.0277370316042138E-2</v>
      </c>
      <c r="P15" s="72"/>
      <c r="Q15" s="72"/>
      <c r="R15" s="12"/>
      <c r="S15" s="125"/>
      <c r="T15" s="12"/>
      <c r="U15" s="12"/>
      <c r="V15" s="12"/>
      <c r="W15" s="12"/>
      <c r="X15" s="12"/>
    </row>
    <row r="16" spans="1:24" ht="15.75" customHeight="1">
      <c r="A16" s="3" t="s">
        <v>160</v>
      </c>
      <c r="B16" s="16">
        <v>5799</v>
      </c>
      <c r="C16" s="16">
        <v>2092</v>
      </c>
      <c r="D16" s="18">
        <f t="shared" si="0"/>
        <v>0.36075185376789104</v>
      </c>
      <c r="E16" s="16">
        <v>942</v>
      </c>
      <c r="F16" s="18">
        <f t="shared" si="1"/>
        <v>0.16244180031039834</v>
      </c>
      <c r="G16" s="16">
        <v>854</v>
      </c>
      <c r="H16" s="18">
        <f t="shared" si="2"/>
        <v>0.14726677013278153</v>
      </c>
      <c r="I16" s="16">
        <v>557</v>
      </c>
      <c r="J16" s="18">
        <f t="shared" si="3"/>
        <v>9.6051043283324714E-2</v>
      </c>
      <c r="K16" s="16">
        <v>461</v>
      </c>
      <c r="L16" s="18">
        <f t="shared" si="4"/>
        <v>7.9496464907742717E-2</v>
      </c>
      <c r="M16" s="16">
        <v>893</v>
      </c>
      <c r="N16" s="18">
        <f t="shared" si="5"/>
        <v>0.15399206759786169</v>
      </c>
      <c r="P16" s="72"/>
      <c r="Q16" s="72"/>
      <c r="R16" s="12"/>
      <c r="S16" s="125"/>
      <c r="T16" s="12"/>
      <c r="U16" s="12"/>
      <c r="V16" s="12"/>
      <c r="W16" s="12"/>
      <c r="X16" s="12"/>
    </row>
    <row r="17" spans="1:24" ht="15.75" customHeight="1">
      <c r="A17" s="3" t="s">
        <v>12</v>
      </c>
      <c r="B17" s="16">
        <v>12102</v>
      </c>
      <c r="C17" s="16">
        <v>4808</v>
      </c>
      <c r="D17" s="18">
        <f t="shared" si="0"/>
        <v>0.39728970418112708</v>
      </c>
      <c r="E17" s="16">
        <v>2855</v>
      </c>
      <c r="F17" s="18">
        <f t="shared" si="1"/>
        <v>0.23591141960006609</v>
      </c>
      <c r="G17" s="16">
        <v>1549</v>
      </c>
      <c r="H17" s="18">
        <f t="shared" si="2"/>
        <v>0.12799537266567509</v>
      </c>
      <c r="I17" s="16">
        <v>930</v>
      </c>
      <c r="J17" s="18">
        <f t="shared" si="3"/>
        <v>7.6846802181457605E-2</v>
      </c>
      <c r="K17" s="16">
        <v>724</v>
      </c>
      <c r="L17" s="18">
        <f t="shared" si="4"/>
        <v>5.9824822343414311E-2</v>
      </c>
      <c r="M17" s="16">
        <v>1236</v>
      </c>
      <c r="N17" s="18">
        <f t="shared" si="5"/>
        <v>0.10213187902825979</v>
      </c>
      <c r="P17" s="72"/>
      <c r="Q17" s="72"/>
      <c r="R17" s="12"/>
      <c r="S17" s="125"/>
      <c r="T17" s="12"/>
      <c r="U17" s="12"/>
      <c r="V17" s="12"/>
      <c r="W17" s="12"/>
      <c r="X17" s="12"/>
    </row>
    <row r="18" spans="1:24" ht="15.75" customHeight="1">
      <c r="A18" s="3" t="s">
        <v>13</v>
      </c>
      <c r="B18" s="16">
        <v>5130</v>
      </c>
      <c r="C18" s="16">
        <v>2254</v>
      </c>
      <c r="D18" s="18">
        <f t="shared" si="0"/>
        <v>0.43937621832358675</v>
      </c>
      <c r="E18" s="16">
        <v>1323</v>
      </c>
      <c r="F18" s="18">
        <f t="shared" si="1"/>
        <v>0.25789473684210529</v>
      </c>
      <c r="G18" s="16">
        <v>558</v>
      </c>
      <c r="H18" s="18">
        <f t="shared" si="2"/>
        <v>0.10877192982456141</v>
      </c>
      <c r="I18" s="16">
        <v>349</v>
      </c>
      <c r="J18" s="18">
        <f t="shared" si="3"/>
        <v>6.8031189083820665E-2</v>
      </c>
      <c r="K18" s="16">
        <v>205</v>
      </c>
      <c r="L18" s="18">
        <f t="shared" si="4"/>
        <v>3.9961013645224169E-2</v>
      </c>
      <c r="M18" s="16">
        <v>441</v>
      </c>
      <c r="N18" s="18">
        <f t="shared" si="5"/>
        <v>8.5964912280701758E-2</v>
      </c>
      <c r="P18" s="72"/>
      <c r="Q18" s="72"/>
      <c r="R18" s="12"/>
      <c r="S18" s="125"/>
      <c r="T18" s="12"/>
      <c r="U18" s="12"/>
      <c r="V18" s="12"/>
      <c r="W18" s="12"/>
      <c r="X18" s="12"/>
    </row>
    <row r="19" spans="1:24" ht="15.75" customHeight="1">
      <c r="A19" s="3" t="s">
        <v>14</v>
      </c>
      <c r="B19" s="16">
        <v>3660</v>
      </c>
      <c r="C19" s="16">
        <v>1927</v>
      </c>
      <c r="D19" s="18">
        <f t="shared" si="0"/>
        <v>0.5265027322404372</v>
      </c>
      <c r="E19" s="16">
        <v>730</v>
      </c>
      <c r="F19" s="18">
        <f t="shared" si="1"/>
        <v>0.19945355191256831</v>
      </c>
      <c r="G19" s="16">
        <v>371</v>
      </c>
      <c r="H19" s="18">
        <f t="shared" si="2"/>
        <v>0.10136612021857923</v>
      </c>
      <c r="I19" s="16">
        <v>179</v>
      </c>
      <c r="J19" s="18">
        <f t="shared" si="3"/>
        <v>4.8907103825136612E-2</v>
      </c>
      <c r="K19" s="16">
        <v>172</v>
      </c>
      <c r="L19" s="18">
        <f t="shared" si="4"/>
        <v>4.6994535519125684E-2</v>
      </c>
      <c r="M19" s="16">
        <v>281</v>
      </c>
      <c r="N19" s="18">
        <f t="shared" si="5"/>
        <v>7.6775956284152999E-2</v>
      </c>
      <c r="P19" s="72"/>
      <c r="Q19" s="72"/>
      <c r="R19" s="12"/>
      <c r="S19" s="125"/>
      <c r="T19" s="12"/>
      <c r="U19" s="12"/>
      <c r="V19" s="12"/>
      <c r="W19" s="12"/>
      <c r="X19" s="12"/>
    </row>
    <row r="20" spans="1:24" ht="15.75" customHeight="1">
      <c r="A20" s="3" t="s">
        <v>161</v>
      </c>
      <c r="B20" s="16">
        <v>2121</v>
      </c>
      <c r="C20" s="16">
        <v>832</v>
      </c>
      <c r="D20" s="18">
        <f t="shared" si="0"/>
        <v>0.39226779820839225</v>
      </c>
      <c r="E20" s="16">
        <v>456</v>
      </c>
      <c r="F20" s="18">
        <f t="shared" si="1"/>
        <v>0.21499292786421501</v>
      </c>
      <c r="G20" s="16">
        <v>283</v>
      </c>
      <c r="H20" s="18">
        <f t="shared" si="2"/>
        <v>0.13342762847713344</v>
      </c>
      <c r="I20" s="16">
        <v>186</v>
      </c>
      <c r="J20" s="18">
        <f t="shared" si="3"/>
        <v>8.7694483734087697E-2</v>
      </c>
      <c r="K20" s="16">
        <v>120</v>
      </c>
      <c r="L20" s="18">
        <f t="shared" si="4"/>
        <v>5.6577086280056574E-2</v>
      </c>
      <c r="M20" s="16">
        <v>244</v>
      </c>
      <c r="N20" s="18">
        <f t="shared" si="5"/>
        <v>0.11504007543611504</v>
      </c>
      <c r="P20" s="72"/>
      <c r="Q20" s="72"/>
      <c r="R20" s="12"/>
      <c r="S20" s="125"/>
      <c r="T20" s="12"/>
      <c r="U20" s="12"/>
      <c r="V20" s="12"/>
      <c r="W20" s="12"/>
      <c r="X20" s="12"/>
    </row>
    <row r="21" spans="1:24" ht="15.75" customHeight="1">
      <c r="A21" s="3" t="s">
        <v>15</v>
      </c>
      <c r="B21" s="16">
        <v>2809</v>
      </c>
      <c r="C21" s="16">
        <v>1149</v>
      </c>
      <c r="D21" s="18">
        <f t="shared" si="0"/>
        <v>0.40904236383054465</v>
      </c>
      <c r="E21" s="16">
        <v>779</v>
      </c>
      <c r="F21" s="18">
        <f t="shared" si="1"/>
        <v>0.27732289070843719</v>
      </c>
      <c r="G21" s="16">
        <v>337</v>
      </c>
      <c r="H21" s="18">
        <f t="shared" si="2"/>
        <v>0.11997152011391954</v>
      </c>
      <c r="I21" s="16">
        <v>173</v>
      </c>
      <c r="J21" s="18">
        <f t="shared" si="3"/>
        <v>6.1587753648985402E-2</v>
      </c>
      <c r="K21" s="16">
        <v>122</v>
      </c>
      <c r="L21" s="18">
        <f t="shared" si="4"/>
        <v>4.3431826272694908E-2</v>
      </c>
      <c r="M21" s="16">
        <v>249</v>
      </c>
      <c r="N21" s="18">
        <f t="shared" si="5"/>
        <v>8.8643645425418305E-2</v>
      </c>
      <c r="P21" s="72"/>
      <c r="Q21" s="72"/>
      <c r="R21" s="12"/>
      <c r="S21" s="125"/>
      <c r="T21" s="12"/>
      <c r="U21" s="12"/>
      <c r="V21" s="12"/>
      <c r="W21" s="12"/>
      <c r="X21" s="12"/>
    </row>
    <row r="22" spans="1:24" ht="15.75" customHeight="1">
      <c r="A22" s="3" t="s">
        <v>16</v>
      </c>
      <c r="B22" s="16">
        <v>5752</v>
      </c>
      <c r="C22" s="16">
        <v>1993</v>
      </c>
      <c r="D22" s="18">
        <f t="shared" si="0"/>
        <v>0.34648817802503479</v>
      </c>
      <c r="E22" s="16">
        <v>1393</v>
      </c>
      <c r="F22" s="18">
        <f t="shared" si="1"/>
        <v>0.24217663421418636</v>
      </c>
      <c r="G22" s="16">
        <v>860</v>
      </c>
      <c r="H22" s="18">
        <f t="shared" si="2"/>
        <v>0.14951321279554938</v>
      </c>
      <c r="I22" s="16">
        <v>528</v>
      </c>
      <c r="J22" s="18">
        <f t="shared" si="3"/>
        <v>9.1794158553546598E-2</v>
      </c>
      <c r="K22" s="16">
        <v>394</v>
      </c>
      <c r="L22" s="18">
        <f t="shared" si="4"/>
        <v>6.8497913769123786E-2</v>
      </c>
      <c r="M22" s="16">
        <v>584</v>
      </c>
      <c r="N22" s="18">
        <f t="shared" si="5"/>
        <v>0.10152990264255911</v>
      </c>
      <c r="P22" s="72"/>
      <c r="Q22" s="72"/>
      <c r="R22" s="12"/>
      <c r="S22" s="125"/>
      <c r="T22" s="12"/>
      <c r="U22" s="12"/>
      <c r="V22" s="12"/>
      <c r="W22" s="12"/>
      <c r="X22" s="12"/>
    </row>
    <row r="23" spans="1:24" ht="15.75" customHeight="1">
      <c r="A23" s="3" t="s">
        <v>17</v>
      </c>
      <c r="B23" s="16">
        <v>2837</v>
      </c>
      <c r="C23" s="16">
        <v>1645</v>
      </c>
      <c r="D23" s="18">
        <f t="shared" si="0"/>
        <v>0.57983785689108214</v>
      </c>
      <c r="E23" s="16">
        <v>504</v>
      </c>
      <c r="F23" s="18">
        <f t="shared" si="1"/>
        <v>0.17765244977088473</v>
      </c>
      <c r="G23" s="16">
        <v>263</v>
      </c>
      <c r="H23" s="18">
        <f t="shared" si="2"/>
        <v>9.2703560098695806E-2</v>
      </c>
      <c r="I23" s="16">
        <v>136</v>
      </c>
      <c r="J23" s="18">
        <f t="shared" si="3"/>
        <v>4.7937962636587943E-2</v>
      </c>
      <c r="K23" s="16">
        <v>111</v>
      </c>
      <c r="L23" s="18">
        <f t="shared" si="4"/>
        <v>3.9125837151921042E-2</v>
      </c>
      <c r="M23" s="16">
        <v>178</v>
      </c>
      <c r="N23" s="18">
        <f t="shared" si="5"/>
        <v>6.2742333450828344E-2</v>
      </c>
      <c r="P23" s="72"/>
      <c r="Q23" s="72"/>
      <c r="R23" s="12"/>
      <c r="S23" s="125"/>
      <c r="T23" s="12"/>
      <c r="U23" s="12"/>
      <c r="V23" s="12"/>
      <c r="W23" s="12"/>
      <c r="X23" s="12"/>
    </row>
    <row r="24" spans="1:24" ht="15.75" customHeight="1">
      <c r="A24" s="3" t="s">
        <v>18</v>
      </c>
      <c r="B24" s="16">
        <v>2364</v>
      </c>
      <c r="C24" s="16">
        <v>1158</v>
      </c>
      <c r="D24" s="18">
        <f t="shared" si="0"/>
        <v>0.48984771573604063</v>
      </c>
      <c r="E24" s="16">
        <v>495</v>
      </c>
      <c r="F24" s="18">
        <f t="shared" si="1"/>
        <v>0.20939086294416243</v>
      </c>
      <c r="G24" s="16">
        <v>272</v>
      </c>
      <c r="H24" s="18">
        <f t="shared" si="2"/>
        <v>0.11505922165820642</v>
      </c>
      <c r="I24" s="16">
        <v>162</v>
      </c>
      <c r="J24" s="18">
        <f t="shared" si="3"/>
        <v>6.8527918781725886E-2</v>
      </c>
      <c r="K24" s="16">
        <v>95</v>
      </c>
      <c r="L24" s="18">
        <f t="shared" si="4"/>
        <v>4.018612521150592E-2</v>
      </c>
      <c r="M24" s="16">
        <v>182</v>
      </c>
      <c r="N24" s="18">
        <f t="shared" si="5"/>
        <v>7.6988155668358718E-2</v>
      </c>
      <c r="P24" s="72"/>
      <c r="Q24" s="72"/>
      <c r="R24" s="12"/>
      <c r="S24" s="125"/>
      <c r="T24" s="12"/>
      <c r="U24" s="12"/>
      <c r="V24" s="12"/>
      <c r="W24" s="12"/>
      <c r="X24" s="12"/>
    </row>
    <row r="25" spans="1:24" ht="15.75" customHeight="1">
      <c r="A25" s="3" t="s">
        <v>155</v>
      </c>
      <c r="B25" s="16">
        <v>6657</v>
      </c>
      <c r="C25" s="16">
        <v>2605</v>
      </c>
      <c r="D25" s="18">
        <f t="shared" si="0"/>
        <v>0.39131741024485506</v>
      </c>
      <c r="E25" s="16">
        <v>1487</v>
      </c>
      <c r="F25" s="18">
        <f t="shared" si="1"/>
        <v>0.22337389214360823</v>
      </c>
      <c r="G25" s="16">
        <v>809</v>
      </c>
      <c r="H25" s="18">
        <f t="shared" si="2"/>
        <v>0.12152621300886285</v>
      </c>
      <c r="I25" s="16">
        <v>544</v>
      </c>
      <c r="J25" s="18">
        <f t="shared" si="3"/>
        <v>8.1718491813129041E-2</v>
      </c>
      <c r="K25" s="16">
        <v>422</v>
      </c>
      <c r="L25" s="18">
        <f t="shared" si="4"/>
        <v>6.3391918281508183E-2</v>
      </c>
      <c r="M25" s="16">
        <v>790</v>
      </c>
      <c r="N25" s="18">
        <f t="shared" si="5"/>
        <v>0.11867207450803666</v>
      </c>
      <c r="P25" s="72"/>
      <c r="Q25" s="72"/>
      <c r="R25" s="12"/>
      <c r="S25" s="125"/>
      <c r="T25" s="12"/>
      <c r="U25" s="12"/>
      <c r="V25" s="12"/>
      <c r="W25" s="12"/>
      <c r="X25" s="12"/>
    </row>
    <row r="26" spans="1:24" ht="15.75" customHeight="1">
      <c r="A26" s="3" t="s">
        <v>169</v>
      </c>
      <c r="B26" s="16">
        <v>5205</v>
      </c>
      <c r="C26" s="16">
        <v>2813</v>
      </c>
      <c r="D26" s="18">
        <f t="shared" si="0"/>
        <v>0.54044188280499517</v>
      </c>
      <c r="E26" s="16">
        <v>938</v>
      </c>
      <c r="F26" s="18">
        <f t="shared" si="1"/>
        <v>0.18021133525456293</v>
      </c>
      <c r="G26" s="16">
        <v>511</v>
      </c>
      <c r="H26" s="18">
        <f>G26/B26</f>
        <v>9.8174831892411149E-2</v>
      </c>
      <c r="I26" s="16">
        <v>313</v>
      </c>
      <c r="J26" s="18">
        <f t="shared" si="3"/>
        <v>6.0134486071085493E-2</v>
      </c>
      <c r="K26" s="16">
        <v>247</v>
      </c>
      <c r="L26" s="18">
        <f t="shared" si="4"/>
        <v>4.7454370797310276E-2</v>
      </c>
      <c r="M26" s="16">
        <v>383</v>
      </c>
      <c r="N26" s="18">
        <f t="shared" si="5"/>
        <v>7.3583093179634962E-2</v>
      </c>
      <c r="P26" s="72"/>
      <c r="Q26" s="72"/>
      <c r="R26" s="12"/>
      <c r="S26" s="125"/>
      <c r="T26" s="12"/>
      <c r="U26" s="12"/>
      <c r="V26" s="12"/>
      <c r="W26" s="12"/>
      <c r="X26" s="12"/>
    </row>
    <row r="27" spans="1:24" ht="15.75" customHeight="1">
      <c r="A27" s="3" t="s">
        <v>19</v>
      </c>
      <c r="B27" s="16">
        <v>9536</v>
      </c>
      <c r="C27" s="16">
        <v>4777</v>
      </c>
      <c r="D27" s="18">
        <f t="shared" si="0"/>
        <v>0.50094379194630867</v>
      </c>
      <c r="E27" s="16">
        <v>1989</v>
      </c>
      <c r="F27" s="18">
        <f t="shared" si="1"/>
        <v>0.20857802013422819</v>
      </c>
      <c r="G27" s="16">
        <v>954</v>
      </c>
      <c r="H27" s="18">
        <f t="shared" si="2"/>
        <v>0.10004194630872483</v>
      </c>
      <c r="I27" s="16">
        <v>584</v>
      </c>
      <c r="J27" s="18">
        <f t="shared" si="3"/>
        <v>6.1241610738255035E-2</v>
      </c>
      <c r="K27" s="16">
        <v>436</v>
      </c>
      <c r="L27" s="18">
        <f t="shared" si="4"/>
        <v>4.5721476510067117E-2</v>
      </c>
      <c r="M27" s="16">
        <v>796</v>
      </c>
      <c r="N27" s="18">
        <f t="shared" si="5"/>
        <v>8.3473154362416105E-2</v>
      </c>
      <c r="P27" s="72"/>
      <c r="Q27" s="72"/>
      <c r="R27" s="12"/>
      <c r="S27" s="125"/>
      <c r="T27" s="12"/>
      <c r="U27" s="12"/>
      <c r="V27" s="12"/>
      <c r="W27" s="12"/>
      <c r="X27" s="12"/>
    </row>
    <row r="28" spans="1:24" ht="15.75" customHeight="1" thickBot="1">
      <c r="A28" s="3" t="s">
        <v>156</v>
      </c>
      <c r="B28" s="16">
        <v>5904</v>
      </c>
      <c r="C28" s="16">
        <v>3069</v>
      </c>
      <c r="D28" s="18">
        <f t="shared" si="0"/>
        <v>0.51981707317073167</v>
      </c>
      <c r="E28" s="16">
        <v>1053</v>
      </c>
      <c r="F28" s="18">
        <f t="shared" si="1"/>
        <v>0.17835365853658536</v>
      </c>
      <c r="G28" s="16">
        <v>650</v>
      </c>
      <c r="H28" s="18">
        <f t="shared" si="2"/>
        <v>0.11009485094850949</v>
      </c>
      <c r="I28" s="16">
        <v>382</v>
      </c>
      <c r="J28" s="18">
        <f t="shared" si="3"/>
        <v>6.4701897018970195E-2</v>
      </c>
      <c r="K28" s="16">
        <v>314</v>
      </c>
      <c r="L28" s="18">
        <f t="shared" si="4"/>
        <v>5.3184281842818426E-2</v>
      </c>
      <c r="M28" s="16">
        <v>436</v>
      </c>
      <c r="N28" s="18">
        <f t="shared" si="5"/>
        <v>7.3848238482384823E-2</v>
      </c>
      <c r="P28" s="72"/>
      <c r="Q28" s="72"/>
      <c r="R28" s="12"/>
      <c r="S28" s="125"/>
      <c r="T28" s="12"/>
      <c r="U28" s="12"/>
      <c r="V28" s="12"/>
      <c r="W28" s="12"/>
      <c r="X28" s="12"/>
    </row>
    <row r="29" spans="1:24" ht="15.75" customHeight="1" thickBot="1">
      <c r="A29" s="97" t="s">
        <v>48</v>
      </c>
      <c r="B29" s="2">
        <f>SUM(B7:B28)</f>
        <v>136157</v>
      </c>
      <c r="C29" s="2">
        <f>SUM(C7:C28)</f>
        <v>58020</v>
      </c>
      <c r="D29" s="15">
        <f t="shared" si="0"/>
        <v>0.42612572251151243</v>
      </c>
      <c r="E29" s="2">
        <f>SUM(E7:E28)</f>
        <v>29603</v>
      </c>
      <c r="F29" s="15">
        <f t="shared" si="1"/>
        <v>0.21741812760269394</v>
      </c>
      <c r="G29" s="2">
        <f>SUM(G7:G28)</f>
        <v>16811</v>
      </c>
      <c r="H29" s="15">
        <f t="shared" si="2"/>
        <v>0.12346776148123123</v>
      </c>
      <c r="I29" s="2">
        <f>SUM(I7:I28)</f>
        <v>10468</v>
      </c>
      <c r="J29" s="15">
        <f t="shared" si="3"/>
        <v>7.6881834940546581E-2</v>
      </c>
      <c r="K29" s="2">
        <f>SUM(K7:K28)</f>
        <v>7603</v>
      </c>
      <c r="L29" s="15">
        <f t="shared" si="4"/>
        <v>5.5839949470097024E-2</v>
      </c>
      <c r="M29" s="2">
        <f>SUM(M7:M28)</f>
        <v>13652</v>
      </c>
      <c r="N29" s="15">
        <f t="shared" si="5"/>
        <v>0.10026660399391879</v>
      </c>
      <c r="P29" s="72"/>
      <c r="Q29" s="72"/>
      <c r="R29" s="12"/>
      <c r="S29" s="125"/>
      <c r="T29" s="12"/>
      <c r="U29" s="12"/>
      <c r="V29" s="12"/>
      <c r="W29" s="12"/>
      <c r="X29" s="12"/>
    </row>
    <row r="30" spans="1:24" ht="15.75" customHeight="1" thickBot="1">
      <c r="A30" s="200" t="s">
        <v>49</v>
      </c>
      <c r="B30" s="19">
        <v>1051</v>
      </c>
      <c r="C30" s="19">
        <v>364</v>
      </c>
      <c r="D30" s="22">
        <f t="shared" si="0"/>
        <v>0.34633682207421501</v>
      </c>
      <c r="E30" s="19">
        <v>254</v>
      </c>
      <c r="F30" s="22">
        <f t="shared" si="1"/>
        <v>0.241674595623216</v>
      </c>
      <c r="G30" s="19">
        <v>125</v>
      </c>
      <c r="H30" s="22">
        <f t="shared" si="2"/>
        <v>0.11893434823977164</v>
      </c>
      <c r="I30" s="19">
        <v>103</v>
      </c>
      <c r="J30" s="22">
        <f t="shared" si="3"/>
        <v>9.800190294957184E-2</v>
      </c>
      <c r="K30" s="19">
        <v>58</v>
      </c>
      <c r="L30" s="22">
        <f t="shared" si="4"/>
        <v>5.5185537583254042E-2</v>
      </c>
      <c r="M30" s="19">
        <v>147</v>
      </c>
      <c r="N30" s="18">
        <f t="shared" si="5"/>
        <v>0.13986679352997144</v>
      </c>
      <c r="P30" s="72"/>
      <c r="Q30" s="72"/>
      <c r="R30" s="12"/>
      <c r="S30" s="125"/>
      <c r="T30" s="12"/>
      <c r="U30" s="12"/>
      <c r="V30" s="12"/>
      <c r="W30" s="12"/>
      <c r="X30" s="12"/>
    </row>
    <row r="31" spans="1:24" ht="15.75" customHeight="1" thickBot="1">
      <c r="A31" s="97" t="s">
        <v>50</v>
      </c>
      <c r="B31" s="2">
        <f>SUM(B30:B30)</f>
        <v>1051</v>
      </c>
      <c r="C31" s="2">
        <f>SUM(C30:C30)</f>
        <v>364</v>
      </c>
      <c r="D31" s="15">
        <f t="shared" si="0"/>
        <v>0.34633682207421501</v>
      </c>
      <c r="E31" s="2">
        <f>SUM(E30:E30)</f>
        <v>254</v>
      </c>
      <c r="F31" s="15">
        <f t="shared" si="1"/>
        <v>0.241674595623216</v>
      </c>
      <c r="G31" s="2">
        <f>SUM(G30:G30)</f>
        <v>125</v>
      </c>
      <c r="H31" s="15">
        <f t="shared" si="2"/>
        <v>0.11893434823977164</v>
      </c>
      <c r="I31" s="2">
        <f>SUM(I30:I30)</f>
        <v>103</v>
      </c>
      <c r="J31" s="15">
        <f t="shared" si="3"/>
        <v>9.800190294957184E-2</v>
      </c>
      <c r="K31" s="2">
        <f>SUM(K30:K30)</f>
        <v>58</v>
      </c>
      <c r="L31" s="15">
        <f t="shared" si="4"/>
        <v>5.5185537583254042E-2</v>
      </c>
      <c r="M31" s="2">
        <f>SUM(M30:M30)</f>
        <v>147</v>
      </c>
      <c r="N31" s="15">
        <f t="shared" si="5"/>
        <v>0.13986679352997144</v>
      </c>
      <c r="P31" s="72"/>
      <c r="Q31" s="72"/>
      <c r="R31" s="12"/>
      <c r="S31" s="125"/>
      <c r="T31" s="12"/>
      <c r="U31" s="12"/>
      <c r="V31" s="12"/>
      <c r="W31" s="12"/>
      <c r="X31" s="12"/>
    </row>
    <row r="32" spans="1:24" ht="15.75" customHeight="1" thickBot="1">
      <c r="A32" s="96" t="s">
        <v>20</v>
      </c>
      <c r="B32" s="35">
        <f>B29+B31</f>
        <v>137208</v>
      </c>
      <c r="C32" s="35">
        <f>C29+C31</f>
        <v>58384</v>
      </c>
      <c r="D32" s="36">
        <f t="shared" si="0"/>
        <v>0.42551454725671972</v>
      </c>
      <c r="E32" s="35">
        <f>E29+E31</f>
        <v>29857</v>
      </c>
      <c r="F32" s="36">
        <f t="shared" si="1"/>
        <v>0.21760392980001167</v>
      </c>
      <c r="G32" s="35">
        <f>G29+G31</f>
        <v>16936</v>
      </c>
      <c r="H32" s="36">
        <f t="shared" si="2"/>
        <v>0.12343303597457875</v>
      </c>
      <c r="I32" s="35">
        <f>I29+I31</f>
        <v>10571</v>
      </c>
      <c r="J32" s="36">
        <f t="shared" si="3"/>
        <v>7.7043612617340093E-2</v>
      </c>
      <c r="K32" s="35">
        <f>K29+K31</f>
        <v>7661</v>
      </c>
      <c r="L32" s="36">
        <f t="shared" si="4"/>
        <v>5.58349367383826E-2</v>
      </c>
      <c r="M32" s="35">
        <f>M29+M31</f>
        <v>13799</v>
      </c>
      <c r="N32" s="36">
        <f t="shared" si="5"/>
        <v>0.10056993761296718</v>
      </c>
      <c r="P32" s="72"/>
      <c r="Q32" s="72"/>
      <c r="R32" s="12"/>
      <c r="S32" s="125"/>
      <c r="T32" s="12"/>
      <c r="U32" s="12"/>
      <c r="V32" s="12"/>
      <c r="W32" s="12"/>
      <c r="X32" s="12"/>
    </row>
    <row r="33" spans="2:24">
      <c r="C33" s="8"/>
      <c r="D33" s="12"/>
      <c r="P33" s="72"/>
      <c r="Q33" s="72"/>
      <c r="R33" s="12"/>
      <c r="S33" s="125"/>
      <c r="T33" s="12"/>
      <c r="U33" s="12"/>
      <c r="V33" s="12"/>
      <c r="W33" s="12"/>
      <c r="X33" s="12"/>
    </row>
    <row r="34" spans="2:24">
      <c r="B34" s="8"/>
      <c r="C34" s="12"/>
      <c r="D34" s="12"/>
    </row>
  </sheetData>
  <mergeCells count="11">
    <mergeCell ref="A2:N2"/>
    <mergeCell ref="I5:J5"/>
    <mergeCell ref="K5:L5"/>
    <mergeCell ref="M5:N5"/>
    <mergeCell ref="B5:B6"/>
    <mergeCell ref="C5:D5"/>
    <mergeCell ref="E5:F5"/>
    <mergeCell ref="G5:H5"/>
    <mergeCell ref="A5:A6"/>
    <mergeCell ref="A4:N4"/>
    <mergeCell ref="A3:N3"/>
  </mergeCells>
  <printOptions horizontalCentered="1"/>
  <pageMargins left="0.5" right="0.5" top="0.75" bottom="0.75" header="0.5" footer="0.5"/>
  <pageSetup scale="90" orientation="portrait" r:id="rId1"/>
  <headerFooter alignWithMargins="0">
    <oddFooter>&amp;LPage 6&amp;R&amp;F/&amp;A</oddFooter>
  </headerFooter>
  <ignoredErrors>
    <ignoredError sqref="D29:L3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Normal="100" workbookViewId="0">
      <selection activeCell="A3" sqref="A3:N3"/>
    </sheetView>
  </sheetViews>
  <sheetFormatPr defaultRowHeight="12.75"/>
  <cols>
    <col min="1" max="1" width="19.7109375" customWidth="1"/>
    <col min="2" max="2" width="7.5703125" customWidth="1"/>
    <col min="3" max="3" width="7.7109375" customWidth="1"/>
    <col min="4" max="4" width="8.42578125" bestFit="1" customWidth="1"/>
    <col min="5" max="5" width="7" customWidth="1"/>
    <col min="6" max="6" width="6.7109375" customWidth="1"/>
    <col min="7" max="7" width="8" customWidth="1"/>
    <col min="8" max="8" width="8.5703125" customWidth="1"/>
    <col min="9" max="9" width="10.85546875" customWidth="1"/>
    <col min="10" max="10" width="8" customWidth="1"/>
    <col min="11" max="11" width="7.28515625" customWidth="1"/>
    <col min="12" max="12" width="6.7109375" customWidth="1"/>
    <col min="13" max="13" width="7.42578125" customWidth="1"/>
    <col min="14" max="14" width="7.7109375" customWidth="1"/>
  </cols>
  <sheetData>
    <row r="1" spans="1:23" ht="12.75" customHeight="1">
      <c r="A1" s="167" t="s">
        <v>191</v>
      </c>
      <c r="B1" s="90"/>
      <c r="C1" s="90"/>
      <c r="D1" s="90"/>
      <c r="E1" s="199"/>
      <c r="F1" s="199"/>
      <c r="G1" s="199"/>
      <c r="H1" s="199"/>
      <c r="I1" s="199"/>
      <c r="J1" s="199"/>
      <c r="K1" s="199"/>
      <c r="L1" s="199"/>
      <c r="M1" s="199"/>
      <c r="N1" s="199"/>
    </row>
    <row r="2" spans="1:23">
      <c r="A2" s="225" t="s">
        <v>129</v>
      </c>
      <c r="B2" s="225"/>
      <c r="C2" s="225"/>
      <c r="D2" s="225"/>
      <c r="E2" s="225"/>
      <c r="F2" s="225"/>
      <c r="G2" s="225"/>
      <c r="H2" s="225"/>
      <c r="I2" s="225"/>
      <c r="J2" s="225"/>
      <c r="K2" s="225"/>
      <c r="L2" s="225"/>
      <c r="M2" s="225"/>
      <c r="N2" s="225"/>
    </row>
    <row r="3" spans="1:23" ht="15">
      <c r="A3" s="226" t="s">
        <v>70</v>
      </c>
      <c r="B3" s="226"/>
      <c r="C3" s="226"/>
      <c r="D3" s="226"/>
      <c r="E3" s="226"/>
      <c r="F3" s="226"/>
      <c r="G3" s="226"/>
      <c r="H3" s="226"/>
      <c r="I3" s="226"/>
      <c r="J3" s="226"/>
      <c r="K3" s="226"/>
      <c r="L3" s="226"/>
      <c r="M3" s="226"/>
      <c r="N3" s="226"/>
    </row>
    <row r="4" spans="1:23" ht="15">
      <c r="A4" s="288" t="s">
        <v>179</v>
      </c>
      <c r="B4" s="288"/>
      <c r="C4" s="288"/>
      <c r="D4" s="288"/>
      <c r="E4" s="288"/>
      <c r="F4" s="288"/>
      <c r="G4" s="288"/>
      <c r="H4" s="288"/>
      <c r="I4" s="288"/>
      <c r="J4" s="288"/>
      <c r="K4" s="288"/>
      <c r="L4" s="288"/>
      <c r="M4" s="288"/>
      <c r="N4" s="288"/>
    </row>
    <row r="5" spans="1:23" ht="27" customHeight="1">
      <c r="A5" s="267" t="s">
        <v>76</v>
      </c>
      <c r="B5" s="284" t="s">
        <v>47</v>
      </c>
      <c r="C5" s="284" t="s">
        <v>81</v>
      </c>
      <c r="D5" s="284"/>
      <c r="E5" s="256" t="s">
        <v>33</v>
      </c>
      <c r="F5" s="256"/>
      <c r="G5" s="284" t="s">
        <v>82</v>
      </c>
      <c r="H5" s="284"/>
      <c r="I5" s="259" t="s">
        <v>83</v>
      </c>
      <c r="J5" s="259"/>
      <c r="K5" s="259" t="s">
        <v>84</v>
      </c>
      <c r="L5" s="259"/>
      <c r="M5" s="289" t="s">
        <v>87</v>
      </c>
      <c r="N5" s="289"/>
    </row>
    <row r="6" spans="1:23" ht="13.5" thickBot="1">
      <c r="A6" s="268"/>
      <c r="B6" s="285"/>
      <c r="C6" s="197" t="s">
        <v>27</v>
      </c>
      <c r="D6" s="197" t="s">
        <v>25</v>
      </c>
      <c r="E6" s="197" t="s">
        <v>27</v>
      </c>
      <c r="F6" s="197" t="s">
        <v>25</v>
      </c>
      <c r="G6" s="197" t="s">
        <v>27</v>
      </c>
      <c r="H6" s="197" t="s">
        <v>25</v>
      </c>
      <c r="I6" s="197" t="s">
        <v>27</v>
      </c>
      <c r="J6" s="197" t="s">
        <v>25</v>
      </c>
      <c r="K6" s="197" t="s">
        <v>27</v>
      </c>
      <c r="L6" s="197" t="s">
        <v>25</v>
      </c>
      <c r="M6" s="197" t="s">
        <v>27</v>
      </c>
      <c r="N6" s="197" t="s">
        <v>25</v>
      </c>
    </row>
    <row r="7" spans="1:23" ht="15.75" customHeight="1" thickTop="1">
      <c r="A7" s="189" t="s">
        <v>5</v>
      </c>
      <c r="B7" s="19">
        <v>4478</v>
      </c>
      <c r="C7" s="19">
        <v>745</v>
      </c>
      <c r="D7" s="22">
        <f t="shared" ref="D7:D31" si="0">C7/B7</f>
        <v>0.16636891469405984</v>
      </c>
      <c r="E7" s="19">
        <v>472</v>
      </c>
      <c r="F7" s="22">
        <f t="shared" ref="F7:F31" si="1">E7/B7</f>
        <v>0.10540419830281375</v>
      </c>
      <c r="G7" s="19">
        <v>3195</v>
      </c>
      <c r="H7" s="22">
        <f t="shared" ref="H7:H32" si="2">G7/B7</f>
        <v>0.71348816435908891</v>
      </c>
      <c r="I7" s="19">
        <v>18</v>
      </c>
      <c r="J7" s="22">
        <f t="shared" ref="J7:J32" si="3">I7/B7</f>
        <v>4.0196516301920504E-3</v>
      </c>
      <c r="K7" s="19">
        <v>35</v>
      </c>
      <c r="L7" s="22">
        <f t="shared" ref="L7:L32" si="4">K7/B7</f>
        <v>7.8159892809289856E-3</v>
      </c>
      <c r="M7" s="19">
        <v>13</v>
      </c>
      <c r="N7" s="22">
        <f t="shared" ref="N7:N32" si="5">M7/B7</f>
        <v>2.9030817329164806E-3</v>
      </c>
      <c r="O7" s="8"/>
      <c r="P7" s="72"/>
      <c r="Q7" s="72"/>
      <c r="R7" s="88"/>
      <c r="S7" s="12"/>
      <c r="T7" s="12"/>
      <c r="U7" s="12"/>
      <c r="V7" s="12"/>
      <c r="W7" s="12"/>
    </row>
    <row r="8" spans="1:23" ht="15.75" customHeight="1">
      <c r="A8" s="3" t="s">
        <v>6</v>
      </c>
      <c r="B8" s="16">
        <v>6138</v>
      </c>
      <c r="C8" s="16">
        <v>704</v>
      </c>
      <c r="D8" s="18">
        <f t="shared" si="0"/>
        <v>0.11469534050179211</v>
      </c>
      <c r="E8" s="16">
        <v>377</v>
      </c>
      <c r="F8" s="18">
        <f t="shared" si="1"/>
        <v>6.1420658194851742E-2</v>
      </c>
      <c r="G8" s="16">
        <v>2495</v>
      </c>
      <c r="H8" s="18">
        <f t="shared" si="2"/>
        <v>0.40648419680677744</v>
      </c>
      <c r="I8" s="16">
        <v>2319</v>
      </c>
      <c r="J8" s="18">
        <f t="shared" si="3"/>
        <v>0.37781036168132942</v>
      </c>
      <c r="K8" s="16">
        <v>224</v>
      </c>
      <c r="L8" s="18">
        <f t="shared" si="4"/>
        <v>3.6493971977842946E-2</v>
      </c>
      <c r="M8" s="16">
        <v>19</v>
      </c>
      <c r="N8" s="18">
        <f t="shared" si="5"/>
        <v>3.0954708374063213E-3</v>
      </c>
      <c r="O8" s="8"/>
      <c r="P8" s="72"/>
      <c r="Q8" s="72"/>
      <c r="R8" s="88"/>
      <c r="S8" s="12"/>
      <c r="T8" s="12"/>
      <c r="U8" s="12"/>
      <c r="V8" s="12"/>
      <c r="W8" s="12"/>
    </row>
    <row r="9" spans="1:23" ht="15.75" customHeight="1">
      <c r="A9" s="3" t="s">
        <v>7</v>
      </c>
      <c r="B9" s="16">
        <v>5788</v>
      </c>
      <c r="C9" s="16">
        <v>273</v>
      </c>
      <c r="D9" s="18">
        <f t="shared" si="0"/>
        <v>4.7166551485832757E-2</v>
      </c>
      <c r="E9" s="16">
        <v>714</v>
      </c>
      <c r="F9" s="18">
        <f t="shared" si="1"/>
        <v>0.12335867311679337</v>
      </c>
      <c r="G9" s="16">
        <v>4113</v>
      </c>
      <c r="H9" s="18">
        <f t="shared" si="2"/>
        <v>0.71060815480304074</v>
      </c>
      <c r="I9" s="16">
        <v>401</v>
      </c>
      <c r="J9" s="18">
        <f t="shared" si="3"/>
        <v>6.928127159640636E-2</v>
      </c>
      <c r="K9" s="16">
        <v>260</v>
      </c>
      <c r="L9" s="18">
        <f t="shared" si="4"/>
        <v>4.4920525224602624E-2</v>
      </c>
      <c r="M9" s="16">
        <v>27</v>
      </c>
      <c r="N9" s="18">
        <f t="shared" si="5"/>
        <v>4.6648237733241185E-3</v>
      </c>
      <c r="O9" s="8"/>
      <c r="P9" s="72"/>
      <c r="Q9" s="72"/>
      <c r="R9" s="88"/>
      <c r="S9" s="12"/>
      <c r="T9" s="12"/>
      <c r="U9" s="12"/>
      <c r="V9" s="12"/>
      <c r="W9" s="12"/>
    </row>
    <row r="10" spans="1:23" ht="15.75" customHeight="1">
      <c r="A10" s="3" t="s">
        <v>8</v>
      </c>
      <c r="B10" s="16">
        <v>6361</v>
      </c>
      <c r="C10" s="16">
        <v>579</v>
      </c>
      <c r="D10" s="18">
        <f t="shared" si="0"/>
        <v>9.1023423989938693E-2</v>
      </c>
      <c r="E10" s="16">
        <v>429</v>
      </c>
      <c r="F10" s="18">
        <f t="shared" si="1"/>
        <v>6.7442226065084113E-2</v>
      </c>
      <c r="G10" s="16">
        <v>2311</v>
      </c>
      <c r="H10" s="18">
        <f t="shared" si="2"/>
        <v>0.36330765602892628</v>
      </c>
      <c r="I10" s="16">
        <v>3029</v>
      </c>
      <c r="J10" s="18">
        <f t="shared" si="3"/>
        <v>0.47618299009589687</v>
      </c>
      <c r="K10" s="16">
        <v>11</v>
      </c>
      <c r="L10" s="18">
        <f t="shared" si="4"/>
        <v>1.7292878478226694E-3</v>
      </c>
      <c r="M10" s="16">
        <v>2</v>
      </c>
      <c r="N10" s="18">
        <f t="shared" si="5"/>
        <v>3.1441597233139445E-4</v>
      </c>
      <c r="O10" s="8"/>
      <c r="P10" s="72"/>
      <c r="Q10" s="72"/>
      <c r="R10" s="88"/>
      <c r="S10" s="12"/>
      <c r="T10" s="12"/>
      <c r="U10" s="12"/>
      <c r="V10" s="12"/>
      <c r="W10" s="12"/>
    </row>
    <row r="11" spans="1:23" ht="15.75" customHeight="1">
      <c r="A11" s="3" t="s">
        <v>9</v>
      </c>
      <c r="B11" s="16">
        <v>11973</v>
      </c>
      <c r="C11" s="16">
        <v>2257</v>
      </c>
      <c r="D11" s="18">
        <f t="shared" si="0"/>
        <v>0.1885074751524263</v>
      </c>
      <c r="E11" s="16">
        <v>1976</v>
      </c>
      <c r="F11" s="18">
        <f t="shared" si="1"/>
        <v>0.16503800217155265</v>
      </c>
      <c r="G11" s="16">
        <v>5489</v>
      </c>
      <c r="H11" s="18">
        <f t="shared" si="2"/>
        <v>0.45844817506055291</v>
      </c>
      <c r="I11" s="16">
        <v>1956</v>
      </c>
      <c r="J11" s="18">
        <f t="shared" si="3"/>
        <v>0.1633675770483588</v>
      </c>
      <c r="K11" s="16">
        <v>234</v>
      </c>
      <c r="L11" s="18">
        <f t="shared" si="4"/>
        <v>1.9543973941368076E-2</v>
      </c>
      <c r="M11" s="16">
        <v>61</v>
      </c>
      <c r="N11" s="18">
        <f t="shared" si="5"/>
        <v>5.0947966257412509E-3</v>
      </c>
      <c r="O11" s="8"/>
      <c r="P11" s="72"/>
      <c r="Q11" s="72"/>
      <c r="R11" s="88"/>
      <c r="S11" s="12"/>
      <c r="T11" s="12"/>
      <c r="U11" s="12"/>
      <c r="V11" s="12"/>
      <c r="W11" s="12"/>
    </row>
    <row r="12" spans="1:23" ht="15.75" customHeight="1">
      <c r="A12" s="3" t="s">
        <v>10</v>
      </c>
      <c r="B12" s="16">
        <v>14709</v>
      </c>
      <c r="C12" s="16">
        <v>2084</v>
      </c>
      <c r="D12" s="18">
        <f t="shared" si="0"/>
        <v>0.14168196342375416</v>
      </c>
      <c r="E12" s="16">
        <v>573</v>
      </c>
      <c r="F12" s="18">
        <f t="shared" si="1"/>
        <v>3.8955741382826842E-2</v>
      </c>
      <c r="G12" s="16">
        <v>6629</v>
      </c>
      <c r="H12" s="18">
        <f t="shared" si="2"/>
        <v>0.45067645659120265</v>
      </c>
      <c r="I12" s="16">
        <v>4910</v>
      </c>
      <c r="J12" s="18">
        <f>I12/B12</f>
        <v>0.33380923244272215</v>
      </c>
      <c r="K12" s="16">
        <v>464</v>
      </c>
      <c r="L12" s="18">
        <f t="shared" si="4"/>
        <v>3.154531239377252E-2</v>
      </c>
      <c r="M12" s="16">
        <v>49</v>
      </c>
      <c r="N12" s="18">
        <f t="shared" si="5"/>
        <v>3.331293765721667E-3</v>
      </c>
      <c r="O12" s="8"/>
      <c r="P12" s="72"/>
      <c r="Q12" s="72"/>
      <c r="R12" s="88"/>
      <c r="S12" s="12"/>
      <c r="T12" s="12"/>
      <c r="U12" s="12"/>
      <c r="V12" s="12"/>
      <c r="W12" s="12"/>
    </row>
    <row r="13" spans="1:23" ht="15.75" customHeight="1">
      <c r="A13" s="3" t="s">
        <v>167</v>
      </c>
      <c r="B13" s="16">
        <v>4728</v>
      </c>
      <c r="C13" s="16">
        <v>2349</v>
      </c>
      <c r="D13" s="18">
        <f t="shared" si="0"/>
        <v>0.49682741116751267</v>
      </c>
      <c r="E13" s="16">
        <v>298</v>
      </c>
      <c r="F13" s="18">
        <f t="shared" si="1"/>
        <v>6.3028764805414556E-2</v>
      </c>
      <c r="G13" s="16">
        <v>1670</v>
      </c>
      <c r="H13" s="18">
        <f t="shared" si="2"/>
        <v>0.35321489001692047</v>
      </c>
      <c r="I13" s="16">
        <v>382</v>
      </c>
      <c r="J13" s="18">
        <f t="shared" si="3"/>
        <v>8.0795262267343487E-2</v>
      </c>
      <c r="K13" s="16">
        <v>28</v>
      </c>
      <c r="L13" s="18">
        <f t="shared" si="4"/>
        <v>5.9221658206429781E-3</v>
      </c>
      <c r="M13" s="16">
        <v>1</v>
      </c>
      <c r="N13" s="18">
        <f t="shared" si="5"/>
        <v>2.1150592216582064E-4</v>
      </c>
      <c r="O13" s="8"/>
      <c r="P13" s="72"/>
      <c r="Q13" s="72"/>
      <c r="R13" s="88"/>
      <c r="S13" s="12"/>
      <c r="T13" s="12"/>
      <c r="U13" s="12"/>
      <c r="V13" s="12"/>
      <c r="W13" s="12"/>
    </row>
    <row r="14" spans="1:23" ht="15.75" customHeight="1">
      <c r="A14" s="3" t="s">
        <v>11</v>
      </c>
      <c r="B14" s="16">
        <v>4607</v>
      </c>
      <c r="C14" s="16">
        <v>846</v>
      </c>
      <c r="D14" s="18">
        <f t="shared" si="0"/>
        <v>0.18363360104189277</v>
      </c>
      <c r="E14" s="16">
        <v>354</v>
      </c>
      <c r="F14" s="18">
        <f t="shared" si="1"/>
        <v>7.6839591925331019E-2</v>
      </c>
      <c r="G14" s="16">
        <v>2284</v>
      </c>
      <c r="H14" s="18">
        <f t="shared" si="2"/>
        <v>0.49576731061428259</v>
      </c>
      <c r="I14" s="16">
        <v>994</v>
      </c>
      <c r="J14" s="18">
        <f t="shared" si="3"/>
        <v>0.21575862817451705</v>
      </c>
      <c r="K14" s="16">
        <v>121</v>
      </c>
      <c r="L14" s="18">
        <f t="shared" si="4"/>
        <v>2.6264380290861731E-2</v>
      </c>
      <c r="M14" s="16">
        <v>8</v>
      </c>
      <c r="N14" s="18">
        <f t="shared" si="5"/>
        <v>1.7364879531148252E-3</v>
      </c>
      <c r="O14" s="8"/>
      <c r="P14" s="72"/>
      <c r="Q14" s="72"/>
      <c r="R14" s="88"/>
      <c r="S14" s="12"/>
      <c r="T14" s="12"/>
      <c r="U14" s="12"/>
      <c r="V14" s="12"/>
      <c r="W14" s="12"/>
    </row>
    <row r="15" spans="1:23" ht="15.75" customHeight="1">
      <c r="A15" s="3" t="s">
        <v>149</v>
      </c>
      <c r="B15" s="16">
        <v>7499</v>
      </c>
      <c r="C15" s="16">
        <v>2208</v>
      </c>
      <c r="D15" s="18">
        <f t="shared" si="0"/>
        <v>0.29443925856780906</v>
      </c>
      <c r="E15" s="16">
        <v>357</v>
      </c>
      <c r="F15" s="18">
        <f t="shared" si="1"/>
        <v>4.7606347513001732E-2</v>
      </c>
      <c r="G15" s="16">
        <v>2138</v>
      </c>
      <c r="H15" s="18">
        <f t="shared" si="2"/>
        <v>0.28510468062408323</v>
      </c>
      <c r="I15" s="16">
        <v>2731</v>
      </c>
      <c r="J15" s="18">
        <f t="shared" si="3"/>
        <v>0.36418189091878916</v>
      </c>
      <c r="K15" s="16">
        <v>58</v>
      </c>
      <c r="L15" s="18">
        <f t="shared" si="4"/>
        <v>7.7343645819442589E-3</v>
      </c>
      <c r="M15" s="16">
        <v>7</v>
      </c>
      <c r="N15" s="18">
        <f t="shared" si="5"/>
        <v>9.3345779437258296E-4</v>
      </c>
      <c r="O15" s="8"/>
      <c r="P15" s="72"/>
      <c r="Q15" s="72"/>
      <c r="R15" s="88"/>
      <c r="S15" s="12"/>
      <c r="T15" s="12"/>
      <c r="U15" s="12"/>
      <c r="V15" s="12"/>
      <c r="W15" s="12"/>
    </row>
    <row r="16" spans="1:23" ht="15.75" customHeight="1">
      <c r="A16" s="3" t="s">
        <v>160</v>
      </c>
      <c r="B16" s="16">
        <v>5799</v>
      </c>
      <c r="C16" s="16">
        <v>1234</v>
      </c>
      <c r="D16" s="18">
        <f t="shared" si="0"/>
        <v>0.21279530953612691</v>
      </c>
      <c r="E16" s="16">
        <v>445</v>
      </c>
      <c r="F16" s="18">
        <f t="shared" si="1"/>
        <v>7.6737368511812384E-2</v>
      </c>
      <c r="G16" s="16">
        <v>3377</v>
      </c>
      <c r="H16" s="18">
        <f t="shared" si="2"/>
        <v>0.58234178306604589</v>
      </c>
      <c r="I16" s="16">
        <v>699</v>
      </c>
      <c r="J16" s="18">
        <f t="shared" si="3"/>
        <v>0.12053802379720642</v>
      </c>
      <c r="K16" s="16">
        <v>37</v>
      </c>
      <c r="L16" s="18">
        <f t="shared" si="4"/>
        <v>6.3804104155888944E-3</v>
      </c>
      <c r="M16" s="16">
        <v>7</v>
      </c>
      <c r="N16" s="18">
        <f t="shared" si="5"/>
        <v>1.2071046732195206E-3</v>
      </c>
      <c r="O16" s="8"/>
      <c r="P16" s="72"/>
      <c r="Q16" s="72"/>
      <c r="R16" s="88"/>
      <c r="S16" s="12"/>
      <c r="T16" s="12"/>
      <c r="U16" s="12"/>
      <c r="V16" s="12"/>
      <c r="W16" s="12"/>
    </row>
    <row r="17" spans="1:23" ht="15.75" customHeight="1">
      <c r="A17" s="3" t="s">
        <v>12</v>
      </c>
      <c r="B17" s="16">
        <v>12102</v>
      </c>
      <c r="C17" s="16">
        <v>2115</v>
      </c>
      <c r="D17" s="18">
        <f t="shared" si="0"/>
        <v>0.17476450173525038</v>
      </c>
      <c r="E17" s="16">
        <v>429</v>
      </c>
      <c r="F17" s="18">
        <f t="shared" si="1"/>
        <v>3.5448686167575606E-2</v>
      </c>
      <c r="G17" s="16">
        <v>4238</v>
      </c>
      <c r="H17" s="18">
        <f t="shared" si="2"/>
        <v>0.35019005123120145</v>
      </c>
      <c r="I17" s="16">
        <v>4542</v>
      </c>
      <c r="J17" s="18">
        <f t="shared" si="3"/>
        <v>0.37530986613782846</v>
      </c>
      <c r="K17" s="16">
        <v>668</v>
      </c>
      <c r="L17" s="18">
        <f t="shared" si="4"/>
        <v>5.5197488018509336E-2</v>
      </c>
      <c r="M17" s="16">
        <v>110</v>
      </c>
      <c r="N17" s="18">
        <f t="shared" si="5"/>
        <v>9.0894067096347706E-3</v>
      </c>
      <c r="O17" s="8"/>
      <c r="P17" s="72"/>
      <c r="Q17" s="72"/>
      <c r="R17" s="88"/>
      <c r="S17" s="12"/>
      <c r="T17" s="12"/>
      <c r="U17" s="12"/>
      <c r="V17" s="12"/>
      <c r="W17" s="12"/>
    </row>
    <row r="18" spans="1:23" ht="15.75" customHeight="1">
      <c r="A18" s="3" t="s">
        <v>13</v>
      </c>
      <c r="B18" s="16">
        <v>5130</v>
      </c>
      <c r="C18" s="16">
        <v>804</v>
      </c>
      <c r="D18" s="18">
        <f t="shared" si="0"/>
        <v>0.15672514619883041</v>
      </c>
      <c r="E18" s="16">
        <v>393</v>
      </c>
      <c r="F18" s="18">
        <f t="shared" si="1"/>
        <v>7.6608187134502931E-2</v>
      </c>
      <c r="G18" s="16">
        <v>3452</v>
      </c>
      <c r="H18" s="18">
        <f t="shared" si="2"/>
        <v>0.67290448343079923</v>
      </c>
      <c r="I18" s="16">
        <v>316</v>
      </c>
      <c r="J18" s="18">
        <f t="shared" si="3"/>
        <v>6.1598440545808965E-2</v>
      </c>
      <c r="K18" s="16">
        <v>156</v>
      </c>
      <c r="L18" s="18">
        <f t="shared" si="4"/>
        <v>3.0409356725146199E-2</v>
      </c>
      <c r="M18" s="16">
        <v>9</v>
      </c>
      <c r="N18" s="18">
        <f t="shared" si="5"/>
        <v>1.7543859649122807E-3</v>
      </c>
      <c r="O18" s="8"/>
      <c r="P18" s="72"/>
      <c r="Q18" s="72"/>
      <c r="R18" s="88"/>
      <c r="S18" s="12"/>
      <c r="T18" s="12"/>
      <c r="U18" s="12"/>
      <c r="V18" s="12"/>
      <c r="W18" s="12"/>
    </row>
    <row r="19" spans="1:23" ht="15.75" customHeight="1">
      <c r="A19" s="3" t="s">
        <v>14</v>
      </c>
      <c r="B19" s="16">
        <v>3660</v>
      </c>
      <c r="C19" s="16">
        <v>672</v>
      </c>
      <c r="D19" s="18">
        <f t="shared" si="0"/>
        <v>0.18360655737704917</v>
      </c>
      <c r="E19" s="16">
        <v>354</v>
      </c>
      <c r="F19" s="18">
        <f t="shared" si="1"/>
        <v>9.6721311475409841E-2</v>
      </c>
      <c r="G19" s="16">
        <v>2582</v>
      </c>
      <c r="H19" s="18">
        <f t="shared" si="2"/>
        <v>0.7054644808743169</v>
      </c>
      <c r="I19" s="16">
        <v>7</v>
      </c>
      <c r="J19" s="18">
        <f t="shared" si="3"/>
        <v>1.912568306010929E-3</v>
      </c>
      <c r="K19" s="16">
        <v>36</v>
      </c>
      <c r="L19" s="18">
        <f t="shared" si="4"/>
        <v>9.8360655737704927E-3</v>
      </c>
      <c r="M19" s="16">
        <v>9</v>
      </c>
      <c r="N19" s="18">
        <f t="shared" si="5"/>
        <v>2.4590163934426232E-3</v>
      </c>
      <c r="O19" s="8"/>
      <c r="P19" s="72"/>
      <c r="Q19" s="72"/>
      <c r="R19" s="88"/>
      <c r="S19" s="12"/>
      <c r="T19" s="12"/>
      <c r="U19" s="12"/>
      <c r="V19" s="12"/>
      <c r="W19" s="12"/>
    </row>
    <row r="20" spans="1:23" ht="15.75" customHeight="1">
      <c r="A20" s="3" t="s">
        <v>161</v>
      </c>
      <c r="B20" s="16">
        <v>2121</v>
      </c>
      <c r="C20" s="16">
        <v>646</v>
      </c>
      <c r="D20" s="18">
        <f t="shared" si="0"/>
        <v>0.30457331447430458</v>
      </c>
      <c r="E20" s="16">
        <v>256</v>
      </c>
      <c r="F20" s="18">
        <f t="shared" si="1"/>
        <v>0.1206977840641207</v>
      </c>
      <c r="G20" s="16">
        <v>1189</v>
      </c>
      <c r="H20" s="18">
        <f t="shared" si="2"/>
        <v>0.56058462989156055</v>
      </c>
      <c r="I20" s="16">
        <v>21</v>
      </c>
      <c r="J20" s="18">
        <f t="shared" si="3"/>
        <v>9.9009900990099011E-3</v>
      </c>
      <c r="K20" s="16">
        <v>7</v>
      </c>
      <c r="L20" s="18">
        <f t="shared" si="4"/>
        <v>3.3003300330033004E-3</v>
      </c>
      <c r="M20" s="16">
        <v>2</v>
      </c>
      <c r="N20" s="18">
        <f t="shared" si="5"/>
        <v>9.4295143800094295E-4</v>
      </c>
      <c r="O20" s="8"/>
      <c r="P20" s="72"/>
      <c r="Q20" s="72"/>
      <c r="R20" s="88"/>
      <c r="S20" s="12"/>
      <c r="T20" s="12"/>
      <c r="U20" s="12"/>
      <c r="V20" s="12"/>
      <c r="W20" s="12"/>
    </row>
    <row r="21" spans="1:23" ht="15.75" customHeight="1">
      <c r="A21" s="3" t="s">
        <v>15</v>
      </c>
      <c r="B21" s="16">
        <v>2809</v>
      </c>
      <c r="C21" s="16">
        <v>543</v>
      </c>
      <c r="D21" s="18">
        <f t="shared" si="0"/>
        <v>0.19330722677109291</v>
      </c>
      <c r="E21" s="16">
        <v>141</v>
      </c>
      <c r="F21" s="18">
        <f t="shared" si="1"/>
        <v>5.019579921680313E-2</v>
      </c>
      <c r="G21" s="16">
        <v>1050</v>
      </c>
      <c r="H21" s="18">
        <f t="shared" si="2"/>
        <v>0.37379850480598076</v>
      </c>
      <c r="I21" s="16">
        <v>987</v>
      </c>
      <c r="J21" s="18">
        <f t="shared" si="3"/>
        <v>0.35137059451762193</v>
      </c>
      <c r="K21" s="16">
        <v>77</v>
      </c>
      <c r="L21" s="18">
        <f t="shared" si="4"/>
        <v>2.741189035243859E-2</v>
      </c>
      <c r="M21" s="16">
        <v>11</v>
      </c>
      <c r="N21" s="18">
        <f t="shared" si="5"/>
        <v>3.915984336062656E-3</v>
      </c>
      <c r="O21" s="8"/>
      <c r="P21" s="72"/>
      <c r="Q21" s="72"/>
      <c r="R21" s="88"/>
      <c r="S21" s="12"/>
      <c r="T21" s="12"/>
      <c r="U21" s="12"/>
      <c r="V21" s="12"/>
      <c r="W21" s="12"/>
    </row>
    <row r="22" spans="1:23" ht="15.75" customHeight="1">
      <c r="A22" s="3" t="s">
        <v>16</v>
      </c>
      <c r="B22" s="16">
        <v>5752</v>
      </c>
      <c r="C22" s="16">
        <v>697</v>
      </c>
      <c r="D22" s="18">
        <f t="shared" si="0"/>
        <v>0.12117524339360222</v>
      </c>
      <c r="E22" s="16">
        <v>401</v>
      </c>
      <c r="F22" s="18">
        <f t="shared" si="1"/>
        <v>6.9714881780250343E-2</v>
      </c>
      <c r="G22" s="16">
        <v>1777</v>
      </c>
      <c r="H22" s="18">
        <f t="shared" si="2"/>
        <v>0.30893602225312933</v>
      </c>
      <c r="I22" s="16">
        <v>2645</v>
      </c>
      <c r="J22" s="18">
        <f t="shared" si="3"/>
        <v>0.45984005563282337</v>
      </c>
      <c r="K22" s="16">
        <v>195</v>
      </c>
      <c r="L22" s="18">
        <f t="shared" si="4"/>
        <v>3.3901251738525727E-2</v>
      </c>
      <c r="M22" s="16">
        <v>37</v>
      </c>
      <c r="N22" s="18">
        <f t="shared" si="5"/>
        <v>6.4325452016689849E-3</v>
      </c>
      <c r="O22" s="8"/>
      <c r="P22" s="72"/>
      <c r="Q22" s="72"/>
      <c r="R22" s="88"/>
      <c r="S22" s="12"/>
      <c r="T22" s="12"/>
      <c r="U22" s="12"/>
      <c r="V22" s="12"/>
      <c r="W22" s="12"/>
    </row>
    <row r="23" spans="1:23" ht="15.75" customHeight="1">
      <c r="A23" s="3" t="s">
        <v>17</v>
      </c>
      <c r="B23" s="16">
        <v>2837</v>
      </c>
      <c r="C23" s="16">
        <v>828</v>
      </c>
      <c r="D23" s="18">
        <f t="shared" si="0"/>
        <v>0.29185759605216777</v>
      </c>
      <c r="E23" s="16">
        <v>267</v>
      </c>
      <c r="F23" s="18">
        <f t="shared" si="1"/>
        <v>9.4113500176242509E-2</v>
      </c>
      <c r="G23" s="16">
        <v>1731</v>
      </c>
      <c r="H23" s="18">
        <f t="shared" si="2"/>
        <v>0.6101515685583363</v>
      </c>
      <c r="I23" s="16">
        <v>2</v>
      </c>
      <c r="J23" s="18">
        <f t="shared" si="3"/>
        <v>7.0497003877335212E-4</v>
      </c>
      <c r="K23" s="16">
        <v>7</v>
      </c>
      <c r="L23" s="18">
        <f t="shared" si="4"/>
        <v>2.4673951357067326E-3</v>
      </c>
      <c r="M23" s="16">
        <v>2</v>
      </c>
      <c r="N23" s="18">
        <f t="shared" si="5"/>
        <v>7.0497003877335212E-4</v>
      </c>
      <c r="O23" s="8"/>
      <c r="P23" s="72"/>
      <c r="Q23" s="72"/>
      <c r="R23" s="88"/>
      <c r="S23" s="12"/>
      <c r="T23" s="12"/>
      <c r="U23" s="12"/>
      <c r="V23" s="12"/>
      <c r="W23" s="12"/>
    </row>
    <row r="24" spans="1:23" ht="15.75" customHeight="1">
      <c r="A24" s="3" t="s">
        <v>18</v>
      </c>
      <c r="B24" s="16">
        <v>2364</v>
      </c>
      <c r="C24" s="16">
        <v>597</v>
      </c>
      <c r="D24" s="18">
        <f t="shared" si="0"/>
        <v>0.25253807106598986</v>
      </c>
      <c r="E24" s="16">
        <v>145</v>
      </c>
      <c r="F24" s="18">
        <f t="shared" si="1"/>
        <v>6.1336717428087988E-2</v>
      </c>
      <c r="G24" s="16">
        <v>1166</v>
      </c>
      <c r="H24" s="18">
        <f t="shared" si="2"/>
        <v>0.49323181049069376</v>
      </c>
      <c r="I24" s="16">
        <v>426</v>
      </c>
      <c r="J24" s="18">
        <f t="shared" si="3"/>
        <v>0.1802030456852792</v>
      </c>
      <c r="K24" s="16">
        <v>27</v>
      </c>
      <c r="L24" s="18">
        <f t="shared" si="4"/>
        <v>1.1421319796954314E-2</v>
      </c>
      <c r="M24" s="16">
        <v>3</v>
      </c>
      <c r="N24" s="18">
        <f t="shared" si="5"/>
        <v>1.2690355329949238E-3</v>
      </c>
      <c r="O24" s="8"/>
      <c r="P24" s="72"/>
      <c r="Q24" s="72"/>
      <c r="R24" s="88"/>
      <c r="S24" s="12"/>
      <c r="T24" s="12"/>
      <c r="U24" s="12"/>
      <c r="V24" s="12"/>
      <c r="W24" s="12"/>
    </row>
    <row r="25" spans="1:23" ht="15.75" customHeight="1">
      <c r="A25" s="3" t="s">
        <v>155</v>
      </c>
      <c r="B25" s="16">
        <v>6657</v>
      </c>
      <c r="C25" s="16">
        <v>1067</v>
      </c>
      <c r="D25" s="18">
        <f t="shared" si="0"/>
        <v>0.16028240949376596</v>
      </c>
      <c r="E25" s="16">
        <v>608</v>
      </c>
      <c r="F25" s="18">
        <f t="shared" si="1"/>
        <v>9.1332432026438329E-2</v>
      </c>
      <c r="G25" s="16">
        <v>4190</v>
      </c>
      <c r="H25" s="18">
        <f t="shared" si="2"/>
        <v>0.62941264834009314</v>
      </c>
      <c r="I25" s="16">
        <v>678</v>
      </c>
      <c r="J25" s="18">
        <f t="shared" si="3"/>
        <v>0.10184767913474538</v>
      </c>
      <c r="K25" s="16">
        <v>96</v>
      </c>
      <c r="L25" s="18">
        <f t="shared" si="4"/>
        <v>1.4420910319963948E-2</v>
      </c>
      <c r="M25" s="16">
        <v>18</v>
      </c>
      <c r="N25" s="18">
        <f t="shared" si="5"/>
        <v>2.7039206849932404E-3</v>
      </c>
      <c r="O25" s="8"/>
      <c r="P25" s="72"/>
      <c r="Q25" s="72"/>
      <c r="R25" s="88"/>
      <c r="S25" s="12"/>
      <c r="T25" s="12"/>
      <c r="U25" s="12"/>
      <c r="V25" s="12"/>
      <c r="W25" s="12"/>
    </row>
    <row r="26" spans="1:23" ht="15.75" customHeight="1">
      <c r="A26" s="3" t="s">
        <v>169</v>
      </c>
      <c r="B26" s="16">
        <v>5205</v>
      </c>
      <c r="C26" s="16">
        <v>1652</v>
      </c>
      <c r="D26" s="18">
        <f t="shared" si="0"/>
        <v>0.31738712776176753</v>
      </c>
      <c r="E26" s="16">
        <v>202</v>
      </c>
      <c r="F26" s="18">
        <f t="shared" si="1"/>
        <v>3.8808837656099902E-2</v>
      </c>
      <c r="G26" s="16">
        <v>1791</v>
      </c>
      <c r="H26" s="18">
        <f t="shared" si="2"/>
        <v>0.3440922190201729</v>
      </c>
      <c r="I26" s="16">
        <v>1526</v>
      </c>
      <c r="J26" s="18">
        <f t="shared" si="3"/>
        <v>0.2931796349663785</v>
      </c>
      <c r="K26" s="16">
        <v>28</v>
      </c>
      <c r="L26" s="18">
        <f t="shared" si="4"/>
        <v>5.3794428434197888E-3</v>
      </c>
      <c r="M26" s="16">
        <v>6</v>
      </c>
      <c r="N26" s="18">
        <f t="shared" si="5"/>
        <v>1.1527377521613833E-3</v>
      </c>
      <c r="O26" s="8"/>
      <c r="P26" s="72"/>
      <c r="Q26" s="72"/>
      <c r="R26" s="88"/>
      <c r="S26" s="12"/>
      <c r="T26" s="12"/>
      <c r="U26" s="12"/>
      <c r="V26" s="12"/>
      <c r="W26" s="12"/>
    </row>
    <row r="27" spans="1:23" ht="15.75" customHeight="1">
      <c r="A27" s="3" t="s">
        <v>19</v>
      </c>
      <c r="B27" s="16">
        <v>9536</v>
      </c>
      <c r="C27" s="16">
        <v>2204</v>
      </c>
      <c r="D27" s="18">
        <f t="shared" si="0"/>
        <v>0.2311241610738255</v>
      </c>
      <c r="E27" s="16">
        <v>684</v>
      </c>
      <c r="F27" s="18">
        <f t="shared" si="1"/>
        <v>7.1728187919463088E-2</v>
      </c>
      <c r="G27" s="16">
        <v>5510</v>
      </c>
      <c r="H27" s="18">
        <f t="shared" si="2"/>
        <v>0.57781040268456374</v>
      </c>
      <c r="I27" s="16">
        <v>971</v>
      </c>
      <c r="J27" s="18">
        <f t="shared" si="3"/>
        <v>0.1018246644295302</v>
      </c>
      <c r="K27" s="16">
        <v>151</v>
      </c>
      <c r="L27" s="18">
        <f t="shared" si="4"/>
        <v>1.5834731543624161E-2</v>
      </c>
      <c r="M27" s="16">
        <v>16</v>
      </c>
      <c r="N27" s="18">
        <f t="shared" si="5"/>
        <v>1.6778523489932886E-3</v>
      </c>
      <c r="O27" s="8"/>
      <c r="P27" s="72"/>
      <c r="Q27" s="72"/>
      <c r="R27" s="88"/>
      <c r="S27" s="12"/>
      <c r="T27" s="12"/>
      <c r="U27" s="12"/>
      <c r="V27" s="12"/>
      <c r="W27" s="12"/>
    </row>
    <row r="28" spans="1:23" ht="15.75" customHeight="1" thickBot="1">
      <c r="A28" s="3" t="s">
        <v>156</v>
      </c>
      <c r="B28" s="16">
        <v>5904</v>
      </c>
      <c r="C28" s="16">
        <v>2130</v>
      </c>
      <c r="D28" s="18">
        <f t="shared" si="0"/>
        <v>0.36077235772357724</v>
      </c>
      <c r="E28" s="16">
        <v>445</v>
      </c>
      <c r="F28" s="18">
        <f t="shared" si="1"/>
        <v>7.5372628726287264E-2</v>
      </c>
      <c r="G28" s="16">
        <v>1751</v>
      </c>
      <c r="H28" s="18">
        <f t="shared" si="2"/>
        <v>0.29657859078590787</v>
      </c>
      <c r="I28" s="16">
        <v>1472</v>
      </c>
      <c r="J28" s="18">
        <f t="shared" si="3"/>
        <v>0.24932249322493225</v>
      </c>
      <c r="K28" s="16">
        <v>92</v>
      </c>
      <c r="L28" s="18">
        <f t="shared" si="4"/>
        <v>1.5582655826558265E-2</v>
      </c>
      <c r="M28" s="16">
        <v>14</v>
      </c>
      <c r="N28" s="18">
        <f t="shared" si="5"/>
        <v>2.3712737127371273E-3</v>
      </c>
      <c r="O28" s="8"/>
      <c r="P28" s="72"/>
      <c r="Q28" s="72"/>
      <c r="R28" s="88"/>
      <c r="S28" s="12"/>
      <c r="T28" s="12"/>
      <c r="U28" s="12"/>
      <c r="V28" s="12"/>
      <c r="W28" s="12"/>
    </row>
    <row r="29" spans="1:23" ht="15.75" customHeight="1" thickBot="1">
      <c r="A29" s="91" t="s">
        <v>48</v>
      </c>
      <c r="B29" s="2">
        <f>SUM(B7:B28)</f>
        <v>136157</v>
      </c>
      <c r="C29" s="27">
        <f>SUM(C7:C28)</f>
        <v>27234</v>
      </c>
      <c r="D29" s="15">
        <f t="shared" si="0"/>
        <v>0.20001909560287021</v>
      </c>
      <c r="E29" s="27">
        <f>SUM(E7:E28)</f>
        <v>10320</v>
      </c>
      <c r="F29" s="15">
        <f t="shared" si="1"/>
        <v>7.5794854469472747E-2</v>
      </c>
      <c r="G29" s="27">
        <f>SUM(G7:G28)</f>
        <v>64128</v>
      </c>
      <c r="H29" s="15">
        <f t="shared" si="2"/>
        <v>0.47098570033123527</v>
      </c>
      <c r="I29" s="2">
        <f>SUM(I7:I28)</f>
        <v>31032</v>
      </c>
      <c r="J29" s="15">
        <f t="shared" si="3"/>
        <v>0.22791336471867035</v>
      </c>
      <c r="K29" s="2">
        <f>SUM(K7:K28)</f>
        <v>3012</v>
      </c>
      <c r="L29" s="15">
        <f t="shared" si="4"/>
        <v>2.2121521478880999E-2</v>
      </c>
      <c r="M29" s="27">
        <f>SUM(M7:M28)</f>
        <v>431</v>
      </c>
      <c r="N29" s="15">
        <f t="shared" si="5"/>
        <v>3.1654633988704218E-3</v>
      </c>
      <c r="O29" s="8"/>
      <c r="P29" s="72"/>
      <c r="Q29" s="72"/>
      <c r="R29" s="88"/>
      <c r="S29" s="12"/>
      <c r="T29" s="12"/>
      <c r="U29" s="12"/>
      <c r="V29" s="12"/>
      <c r="W29" s="12"/>
    </row>
    <row r="30" spans="1:23" ht="15.75" customHeight="1" thickBot="1">
      <c r="A30" s="200" t="s">
        <v>49</v>
      </c>
      <c r="B30" s="19">
        <v>1051</v>
      </c>
      <c r="C30" s="19">
        <v>0</v>
      </c>
      <c r="D30" s="22">
        <f t="shared" si="0"/>
        <v>0</v>
      </c>
      <c r="E30" s="19">
        <v>0</v>
      </c>
      <c r="F30" s="22">
        <f t="shared" si="1"/>
        <v>0</v>
      </c>
      <c r="G30" s="19">
        <v>952</v>
      </c>
      <c r="H30" s="22">
        <f t="shared" si="2"/>
        <v>0.9058039961941009</v>
      </c>
      <c r="I30" s="19">
        <v>91</v>
      </c>
      <c r="J30" s="22">
        <f t="shared" si="3"/>
        <v>8.6584205518553753E-2</v>
      </c>
      <c r="K30" s="19">
        <v>8</v>
      </c>
      <c r="L30" s="22">
        <f t="shared" si="4"/>
        <v>7.6117982873453857E-3</v>
      </c>
      <c r="M30" s="14">
        <v>0</v>
      </c>
      <c r="N30" s="22">
        <f t="shared" si="5"/>
        <v>0</v>
      </c>
      <c r="O30" s="8"/>
      <c r="P30" s="72"/>
      <c r="Q30" s="72"/>
      <c r="R30" s="88"/>
      <c r="S30" s="12"/>
      <c r="T30" s="12"/>
      <c r="U30" s="12"/>
      <c r="V30" s="12"/>
      <c r="W30" s="12"/>
    </row>
    <row r="31" spans="1:23" ht="15.75" customHeight="1" thickBot="1">
      <c r="A31" s="34" t="s">
        <v>50</v>
      </c>
      <c r="B31" s="2">
        <f>SUM(B30:B30)</f>
        <v>1051</v>
      </c>
      <c r="C31" s="27">
        <f>SUM(C30:C30)</f>
        <v>0</v>
      </c>
      <c r="D31" s="15">
        <f t="shared" si="0"/>
        <v>0</v>
      </c>
      <c r="E31" s="27">
        <f>SUM(E30:E30)</f>
        <v>0</v>
      </c>
      <c r="F31" s="15">
        <f t="shared" si="1"/>
        <v>0</v>
      </c>
      <c r="G31" s="27">
        <f>SUM(G30:G30)</f>
        <v>952</v>
      </c>
      <c r="H31" s="15">
        <f t="shared" si="2"/>
        <v>0.9058039961941009</v>
      </c>
      <c r="I31" s="2">
        <f>SUM(I30:I30)</f>
        <v>91</v>
      </c>
      <c r="J31" s="15">
        <f t="shared" si="3"/>
        <v>8.6584205518553753E-2</v>
      </c>
      <c r="K31" s="2">
        <f>SUM(K30:K30)</f>
        <v>8</v>
      </c>
      <c r="L31" s="15">
        <f t="shared" si="4"/>
        <v>7.6117982873453857E-3</v>
      </c>
      <c r="M31" s="27">
        <f>SUM(M30:M30)</f>
        <v>0</v>
      </c>
      <c r="N31" s="15">
        <f t="shared" si="5"/>
        <v>0</v>
      </c>
      <c r="O31" s="8"/>
      <c r="P31" s="72"/>
      <c r="Q31" s="72"/>
      <c r="R31" s="88"/>
      <c r="S31" s="12"/>
      <c r="T31" s="12"/>
      <c r="U31" s="12"/>
      <c r="V31" s="12"/>
      <c r="W31" s="12"/>
    </row>
    <row r="32" spans="1:23" ht="15.75" customHeight="1" thickBot="1">
      <c r="A32" s="34" t="s">
        <v>20</v>
      </c>
      <c r="B32" s="27">
        <f>B29+B31</f>
        <v>137208</v>
      </c>
      <c r="C32" s="27">
        <f>C29+C31</f>
        <v>27234</v>
      </c>
      <c r="D32" s="15">
        <f>C32/B32</f>
        <v>0.19848696868987231</v>
      </c>
      <c r="E32" s="27">
        <f>E29+E31</f>
        <v>10320</v>
      </c>
      <c r="F32" s="15">
        <f>E32/B32</f>
        <v>7.5214273220220396E-2</v>
      </c>
      <c r="G32" s="27">
        <f>G29+G31</f>
        <v>65080</v>
      </c>
      <c r="H32" s="15">
        <f t="shared" si="2"/>
        <v>0.47431636639263014</v>
      </c>
      <c r="I32" s="27">
        <f>I29+I31</f>
        <v>31123</v>
      </c>
      <c r="J32" s="15">
        <f t="shared" si="3"/>
        <v>0.22683079703807357</v>
      </c>
      <c r="K32" s="27">
        <f>K29+K31</f>
        <v>3020</v>
      </c>
      <c r="L32" s="15">
        <f t="shared" si="4"/>
        <v>2.2010378403591626E-2</v>
      </c>
      <c r="M32" s="27">
        <f>M29+M31</f>
        <v>431</v>
      </c>
      <c r="N32" s="15">
        <f t="shared" si="5"/>
        <v>3.1412162556119175E-3</v>
      </c>
      <c r="O32" s="8"/>
      <c r="P32" s="72"/>
      <c r="Q32" s="72"/>
      <c r="R32" s="88"/>
      <c r="S32" s="12"/>
      <c r="T32" s="12"/>
      <c r="U32" s="12"/>
      <c r="V32" s="12"/>
      <c r="W32" s="12"/>
    </row>
    <row r="33" spans="2:23">
      <c r="C33" s="8"/>
      <c r="D33" s="12"/>
      <c r="P33" s="72"/>
      <c r="Q33" s="72"/>
      <c r="R33" s="88"/>
      <c r="S33" s="12"/>
      <c r="T33" s="12"/>
      <c r="U33" s="12"/>
      <c r="V33" s="12"/>
      <c r="W33" s="12"/>
    </row>
    <row r="34" spans="2:23">
      <c r="B34" s="8"/>
      <c r="D34" s="8"/>
      <c r="R34" s="12"/>
      <c r="S34" s="12"/>
      <c r="T34" s="12"/>
      <c r="U34" s="12"/>
      <c r="V34" s="12"/>
      <c r="W34" s="12"/>
    </row>
    <row r="35" spans="2:23">
      <c r="B35" s="8"/>
      <c r="R35" s="12"/>
      <c r="S35" s="12"/>
      <c r="T35" s="12"/>
      <c r="U35" s="12"/>
      <c r="V35" s="12"/>
      <c r="W35" s="12"/>
    </row>
    <row r="36" spans="2:23">
      <c r="R36" s="12"/>
      <c r="S36" s="12"/>
      <c r="T36" s="12"/>
      <c r="U36" s="12"/>
      <c r="V36" s="12"/>
      <c r="W36" s="12"/>
    </row>
    <row r="37" spans="2:23">
      <c r="D37" s="6"/>
      <c r="E37" s="5"/>
      <c r="R37" s="12"/>
      <c r="S37" s="12"/>
      <c r="T37" s="12"/>
      <c r="U37" s="12"/>
      <c r="V37" s="12"/>
      <c r="W37" s="12"/>
    </row>
    <row r="38" spans="2:23">
      <c r="R38" s="12"/>
      <c r="S38" s="12"/>
      <c r="T38" s="12"/>
      <c r="U38" s="12"/>
      <c r="V38" s="12"/>
      <c r="W38" s="12"/>
    </row>
  </sheetData>
  <mergeCells count="11">
    <mergeCell ref="K5:L5"/>
    <mergeCell ref="A2:N2"/>
    <mergeCell ref="A3:N3"/>
    <mergeCell ref="A4:N4"/>
    <mergeCell ref="M5:N5"/>
    <mergeCell ref="I5:J5"/>
    <mergeCell ref="B5:B6"/>
    <mergeCell ref="A5:A6"/>
    <mergeCell ref="C5:D5"/>
    <mergeCell ref="E5:F5"/>
    <mergeCell ref="G5:H5"/>
  </mergeCells>
  <printOptions horizontalCentered="1"/>
  <pageMargins left="0.75" right="0.75" top="0.5" bottom="0.5" header="0.25" footer="0.25"/>
  <pageSetup orientation="landscape" r:id="rId1"/>
  <headerFooter alignWithMargins="0">
    <oddFooter>&amp;LPage 7&amp;R&amp;F/&amp;A</oddFooter>
  </headerFooter>
  <ignoredErrors>
    <ignoredError sqref="D29:L3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election activeCell="A3" sqref="A3:G3"/>
    </sheetView>
  </sheetViews>
  <sheetFormatPr defaultRowHeight="12.75"/>
  <cols>
    <col min="1" max="1" width="19.5703125" customWidth="1"/>
    <col min="2" max="5" width="8.7109375" customWidth="1"/>
    <col min="6" max="6" width="11.42578125" customWidth="1"/>
    <col min="7" max="7" width="14.140625" style="8" customWidth="1"/>
  </cols>
  <sheetData>
    <row r="1" spans="1:10">
      <c r="A1" s="167" t="s">
        <v>185</v>
      </c>
      <c r="B1" s="90"/>
      <c r="C1" s="90"/>
      <c r="D1" s="90"/>
      <c r="E1" s="75"/>
      <c r="F1" s="75"/>
      <c r="G1" s="75"/>
    </row>
    <row r="2" spans="1:10">
      <c r="A2" s="225" t="s">
        <v>111</v>
      </c>
      <c r="B2" s="225"/>
      <c r="C2" s="225"/>
      <c r="D2" s="225"/>
      <c r="E2" s="225"/>
      <c r="F2" s="225"/>
      <c r="G2" s="225"/>
      <c r="H2" s="1"/>
    </row>
    <row r="3" spans="1:10" ht="15">
      <c r="A3" s="226" t="s">
        <v>34</v>
      </c>
      <c r="B3" s="226"/>
      <c r="C3" s="226"/>
      <c r="D3" s="226"/>
      <c r="E3" s="226"/>
      <c r="F3" s="226"/>
      <c r="G3" s="226"/>
      <c r="H3" s="1"/>
    </row>
    <row r="4" spans="1:10" ht="15">
      <c r="A4" s="226" t="s">
        <v>179</v>
      </c>
      <c r="B4" s="227"/>
      <c r="C4" s="227"/>
      <c r="D4" s="227"/>
      <c r="E4" s="227"/>
      <c r="F4" s="227"/>
      <c r="G4" s="227"/>
      <c r="H4" s="1"/>
    </row>
    <row r="5" spans="1:10" ht="45.75" customHeight="1" thickBot="1">
      <c r="A5" s="94" t="s">
        <v>76</v>
      </c>
      <c r="B5" s="38" t="s">
        <v>35</v>
      </c>
      <c r="C5" s="38" t="s">
        <v>36</v>
      </c>
      <c r="D5" s="70" t="s">
        <v>37</v>
      </c>
      <c r="E5" s="40" t="s">
        <v>38</v>
      </c>
      <c r="F5" s="40" t="s">
        <v>88</v>
      </c>
      <c r="G5" s="58" t="s">
        <v>89</v>
      </c>
    </row>
    <row r="6" spans="1:10" ht="15.75" customHeight="1" thickTop="1">
      <c r="A6" s="3" t="s">
        <v>5</v>
      </c>
      <c r="B6" s="19">
        <v>821</v>
      </c>
      <c r="C6" s="19">
        <v>1406</v>
      </c>
      <c r="D6" s="19">
        <v>0</v>
      </c>
      <c r="E6" s="19">
        <v>1446</v>
      </c>
      <c r="F6" s="19">
        <v>3673</v>
      </c>
      <c r="G6" s="19">
        <v>2223</v>
      </c>
      <c r="I6" s="8"/>
      <c r="J6" s="8"/>
    </row>
    <row r="7" spans="1:10" ht="15.75" customHeight="1">
      <c r="A7" s="3" t="s">
        <v>6</v>
      </c>
      <c r="B7" s="16">
        <v>1884</v>
      </c>
      <c r="C7" s="16">
        <v>1528</v>
      </c>
      <c r="D7" s="16">
        <v>819</v>
      </c>
      <c r="E7" s="16">
        <v>1973</v>
      </c>
      <c r="F7" s="16">
        <v>6204</v>
      </c>
      <c r="G7" s="16">
        <v>3698</v>
      </c>
      <c r="I7" s="8"/>
      <c r="J7" s="8"/>
    </row>
    <row r="8" spans="1:10" ht="15.75" customHeight="1">
      <c r="A8" s="3" t="s">
        <v>7</v>
      </c>
      <c r="B8" s="16">
        <v>981</v>
      </c>
      <c r="C8" s="16">
        <v>1565</v>
      </c>
      <c r="D8" s="16">
        <v>0</v>
      </c>
      <c r="E8" s="16">
        <v>1725</v>
      </c>
      <c r="F8" s="16">
        <v>4271</v>
      </c>
      <c r="G8" s="16">
        <v>2758</v>
      </c>
      <c r="I8" s="8"/>
      <c r="J8" s="8"/>
    </row>
    <row r="9" spans="1:10" ht="15.75" customHeight="1">
      <c r="A9" s="3" t="s">
        <v>8</v>
      </c>
      <c r="B9" s="16">
        <v>2494</v>
      </c>
      <c r="C9" s="16">
        <v>2385</v>
      </c>
      <c r="D9" s="16">
        <v>2330</v>
      </c>
      <c r="E9" s="16">
        <v>2076</v>
      </c>
      <c r="F9" s="16">
        <v>9285</v>
      </c>
      <c r="G9" s="16">
        <v>4512</v>
      </c>
      <c r="I9" s="8"/>
      <c r="J9" s="8"/>
    </row>
    <row r="10" spans="1:10" ht="15.75" customHeight="1">
      <c r="A10" s="3" t="s">
        <v>9</v>
      </c>
      <c r="B10" s="16">
        <v>3611</v>
      </c>
      <c r="C10" s="16">
        <v>3484</v>
      </c>
      <c r="D10" s="16">
        <v>1239</v>
      </c>
      <c r="E10" s="16">
        <v>3932</v>
      </c>
      <c r="F10" s="16">
        <v>12266</v>
      </c>
      <c r="G10" s="16">
        <v>6609</v>
      </c>
      <c r="I10" s="8"/>
      <c r="J10" s="8"/>
    </row>
    <row r="11" spans="1:10" ht="15.75" customHeight="1">
      <c r="A11" s="3" t="s">
        <v>10</v>
      </c>
      <c r="B11" s="16">
        <v>4913</v>
      </c>
      <c r="C11" s="16">
        <v>4561</v>
      </c>
      <c r="D11" s="16">
        <v>2773</v>
      </c>
      <c r="E11" s="16">
        <v>7267</v>
      </c>
      <c r="F11" s="16">
        <v>19514</v>
      </c>
      <c r="G11" s="16">
        <v>10465</v>
      </c>
      <c r="I11" s="8"/>
      <c r="J11" s="8"/>
    </row>
    <row r="12" spans="1:10" ht="15.75" customHeight="1">
      <c r="A12" s="3" t="s">
        <v>167</v>
      </c>
      <c r="B12" s="16">
        <v>1493</v>
      </c>
      <c r="C12" s="16">
        <v>1118</v>
      </c>
      <c r="D12" s="16">
        <v>1146</v>
      </c>
      <c r="E12" s="16">
        <v>1144</v>
      </c>
      <c r="F12" s="16">
        <v>4901</v>
      </c>
      <c r="G12" s="16">
        <v>3087</v>
      </c>
      <c r="I12" s="8"/>
      <c r="J12" s="8"/>
    </row>
    <row r="13" spans="1:10" ht="15.75" customHeight="1">
      <c r="A13" s="3" t="s">
        <v>11</v>
      </c>
      <c r="B13" s="16">
        <v>1783</v>
      </c>
      <c r="C13" s="16">
        <v>1608</v>
      </c>
      <c r="D13" s="16">
        <v>162</v>
      </c>
      <c r="E13" s="16">
        <v>1315</v>
      </c>
      <c r="F13" s="16">
        <v>4868</v>
      </c>
      <c r="G13" s="16">
        <v>2772</v>
      </c>
      <c r="I13" s="8"/>
      <c r="J13" s="8"/>
    </row>
    <row r="14" spans="1:10" ht="15.75" customHeight="1">
      <c r="A14" s="3" t="s">
        <v>149</v>
      </c>
      <c r="B14" s="16">
        <v>3047</v>
      </c>
      <c r="C14" s="16">
        <v>2189</v>
      </c>
      <c r="D14" s="16">
        <v>0</v>
      </c>
      <c r="E14" s="16">
        <v>2458</v>
      </c>
      <c r="F14" s="16">
        <v>7694</v>
      </c>
      <c r="G14" s="16">
        <v>4711</v>
      </c>
      <c r="I14" s="8"/>
      <c r="J14" s="8"/>
    </row>
    <row r="15" spans="1:10" ht="15.75" customHeight="1">
      <c r="A15" s="3" t="s">
        <v>160</v>
      </c>
      <c r="B15" s="16">
        <v>2823</v>
      </c>
      <c r="C15" s="16">
        <v>2125</v>
      </c>
      <c r="D15" s="16">
        <v>45</v>
      </c>
      <c r="E15" s="16">
        <v>1327</v>
      </c>
      <c r="F15" s="16">
        <v>6320</v>
      </c>
      <c r="G15" s="16">
        <v>3764</v>
      </c>
      <c r="I15" s="8"/>
      <c r="J15" s="8"/>
    </row>
    <row r="16" spans="1:10" ht="15.75" customHeight="1">
      <c r="A16" s="3" t="s">
        <v>12</v>
      </c>
      <c r="B16" s="16">
        <v>5167</v>
      </c>
      <c r="C16" s="16">
        <v>3964</v>
      </c>
      <c r="D16" s="16">
        <v>3030</v>
      </c>
      <c r="E16" s="16">
        <v>3949</v>
      </c>
      <c r="F16" s="16">
        <v>16110</v>
      </c>
      <c r="G16" s="16">
        <v>8722</v>
      </c>
      <c r="I16" s="8"/>
      <c r="J16" s="8"/>
    </row>
    <row r="17" spans="1:10" ht="15.75" customHeight="1">
      <c r="A17" s="3" t="s">
        <v>13</v>
      </c>
      <c r="B17" s="16">
        <v>2095</v>
      </c>
      <c r="C17" s="16">
        <v>1610</v>
      </c>
      <c r="D17" s="16">
        <v>174</v>
      </c>
      <c r="E17" s="16">
        <v>1720</v>
      </c>
      <c r="F17" s="16">
        <v>5599</v>
      </c>
      <c r="G17" s="16">
        <v>3083</v>
      </c>
      <c r="I17" s="8"/>
      <c r="J17" s="8"/>
    </row>
    <row r="18" spans="1:10" ht="15.75" customHeight="1">
      <c r="A18" s="3" t="s">
        <v>14</v>
      </c>
      <c r="B18" s="16">
        <v>1514</v>
      </c>
      <c r="C18" s="16">
        <v>477</v>
      </c>
      <c r="D18" s="16">
        <v>104</v>
      </c>
      <c r="E18" s="16">
        <v>893</v>
      </c>
      <c r="F18" s="16">
        <v>2988</v>
      </c>
      <c r="G18" s="16">
        <v>2065</v>
      </c>
      <c r="I18" s="8"/>
      <c r="J18" s="8"/>
    </row>
    <row r="19" spans="1:10" ht="15.75" customHeight="1">
      <c r="A19" s="3" t="s">
        <v>161</v>
      </c>
      <c r="B19" s="16">
        <v>637</v>
      </c>
      <c r="C19" s="16">
        <v>435</v>
      </c>
      <c r="D19" s="16">
        <v>112</v>
      </c>
      <c r="E19" s="16">
        <v>488</v>
      </c>
      <c r="F19" s="16">
        <v>1672</v>
      </c>
      <c r="G19" s="16">
        <v>996</v>
      </c>
      <c r="I19" s="8"/>
      <c r="J19" s="8"/>
    </row>
    <row r="20" spans="1:10" ht="15.75" customHeight="1">
      <c r="A20" s="3" t="s">
        <v>15</v>
      </c>
      <c r="B20" s="16">
        <v>812</v>
      </c>
      <c r="C20" s="16">
        <v>819</v>
      </c>
      <c r="D20" s="16">
        <v>783</v>
      </c>
      <c r="E20" s="16">
        <v>601</v>
      </c>
      <c r="F20" s="16">
        <v>3015</v>
      </c>
      <c r="G20" s="16">
        <v>1625</v>
      </c>
      <c r="I20" s="8"/>
      <c r="J20" s="8"/>
    </row>
    <row r="21" spans="1:10" ht="15.75" customHeight="1">
      <c r="A21" s="3" t="s">
        <v>16</v>
      </c>
      <c r="B21" s="16">
        <v>2003</v>
      </c>
      <c r="C21" s="16">
        <v>1647</v>
      </c>
      <c r="D21" s="16">
        <v>639</v>
      </c>
      <c r="E21" s="16">
        <v>1305</v>
      </c>
      <c r="F21" s="16">
        <v>5594</v>
      </c>
      <c r="G21" s="16">
        <v>3295</v>
      </c>
      <c r="I21" s="8"/>
      <c r="J21" s="8"/>
    </row>
    <row r="22" spans="1:10" ht="15.75" customHeight="1">
      <c r="A22" s="3" t="s">
        <v>17</v>
      </c>
      <c r="B22" s="16">
        <v>961</v>
      </c>
      <c r="C22" s="16">
        <v>793</v>
      </c>
      <c r="D22" s="16">
        <v>0</v>
      </c>
      <c r="E22" s="16">
        <v>863</v>
      </c>
      <c r="F22" s="16">
        <v>2617</v>
      </c>
      <c r="G22" s="16">
        <v>1508</v>
      </c>
      <c r="I22" s="8"/>
      <c r="J22" s="8"/>
    </row>
    <row r="23" spans="1:10" ht="15.75" customHeight="1">
      <c r="A23" s="3" t="s">
        <v>18</v>
      </c>
      <c r="B23" s="16">
        <v>856</v>
      </c>
      <c r="C23" s="16">
        <v>670</v>
      </c>
      <c r="D23" s="16">
        <v>296</v>
      </c>
      <c r="E23" s="16">
        <v>703</v>
      </c>
      <c r="F23" s="16">
        <v>2525</v>
      </c>
      <c r="G23" s="16">
        <v>1393</v>
      </c>
      <c r="I23" s="8"/>
      <c r="J23" s="8"/>
    </row>
    <row r="24" spans="1:10" ht="15.75" customHeight="1">
      <c r="A24" s="3" t="s">
        <v>155</v>
      </c>
      <c r="B24" s="16">
        <v>2347</v>
      </c>
      <c r="C24" s="16">
        <v>1641</v>
      </c>
      <c r="D24" s="16">
        <v>1586</v>
      </c>
      <c r="E24" s="16">
        <v>1784</v>
      </c>
      <c r="F24" s="16">
        <v>7358</v>
      </c>
      <c r="G24" s="16">
        <v>4170</v>
      </c>
      <c r="I24" s="8"/>
      <c r="J24" s="8"/>
    </row>
    <row r="25" spans="1:10" ht="15.75" customHeight="1">
      <c r="A25" s="3" t="s">
        <v>169</v>
      </c>
      <c r="B25" s="16">
        <v>1758</v>
      </c>
      <c r="C25" s="16">
        <v>1624</v>
      </c>
      <c r="D25" s="16">
        <v>199</v>
      </c>
      <c r="E25" s="16">
        <v>1148</v>
      </c>
      <c r="F25" s="16">
        <v>4729</v>
      </c>
      <c r="G25" s="16">
        <v>2735</v>
      </c>
      <c r="I25" s="8"/>
      <c r="J25" s="8"/>
    </row>
    <row r="26" spans="1:10" ht="15.75" customHeight="1">
      <c r="A26" s="3" t="s">
        <v>19</v>
      </c>
      <c r="B26" s="16">
        <v>4117</v>
      </c>
      <c r="C26" s="16">
        <v>3598</v>
      </c>
      <c r="D26" s="16">
        <v>0</v>
      </c>
      <c r="E26" s="16">
        <v>2464</v>
      </c>
      <c r="F26" s="16">
        <v>10179</v>
      </c>
      <c r="G26" s="16">
        <v>6158</v>
      </c>
      <c r="I26" s="8"/>
      <c r="J26" s="8"/>
    </row>
    <row r="27" spans="1:10" ht="15.75" customHeight="1" thickBot="1">
      <c r="A27" s="3" t="s">
        <v>156</v>
      </c>
      <c r="B27" s="16">
        <v>1633</v>
      </c>
      <c r="C27" s="16">
        <v>1374</v>
      </c>
      <c r="D27" s="16">
        <v>0</v>
      </c>
      <c r="E27" s="16">
        <v>1151</v>
      </c>
      <c r="F27" s="16">
        <v>4158</v>
      </c>
      <c r="G27" s="16">
        <v>2638</v>
      </c>
      <c r="I27" s="8"/>
      <c r="J27" s="8"/>
    </row>
    <row r="28" spans="1:10" ht="15.75" customHeight="1" thickBot="1">
      <c r="A28" s="92" t="s">
        <v>48</v>
      </c>
      <c r="B28" s="2">
        <f t="shared" ref="B28:G28" si="0">SUM(B6:B27)</f>
        <v>47750</v>
      </c>
      <c r="C28" s="2">
        <f t="shared" si="0"/>
        <v>40621</v>
      </c>
      <c r="D28" s="2">
        <f t="shared" si="0"/>
        <v>15437</v>
      </c>
      <c r="E28" s="2">
        <f t="shared" si="0"/>
        <v>41732</v>
      </c>
      <c r="F28" s="2">
        <f t="shared" si="0"/>
        <v>145540</v>
      </c>
      <c r="G28" s="2">
        <f t="shared" si="0"/>
        <v>82987</v>
      </c>
      <c r="I28" s="8"/>
      <c r="J28" s="8"/>
    </row>
    <row r="29" spans="1:10" ht="15.75" customHeight="1" thickBot="1">
      <c r="A29" s="115" t="s">
        <v>49</v>
      </c>
      <c r="B29" s="19">
        <v>326</v>
      </c>
      <c r="C29" s="19">
        <v>290</v>
      </c>
      <c r="D29" s="19">
        <v>82</v>
      </c>
      <c r="E29" s="19">
        <v>185</v>
      </c>
      <c r="F29" s="19">
        <v>883</v>
      </c>
      <c r="G29" s="19">
        <v>535</v>
      </c>
      <c r="I29" s="8"/>
      <c r="J29" s="8"/>
    </row>
    <row r="30" spans="1:10" ht="15.75" customHeight="1" thickBot="1">
      <c r="A30" s="91" t="s">
        <v>50</v>
      </c>
      <c r="B30" s="2">
        <f t="shared" ref="B30:G30" si="1">SUM(B29:B29)</f>
        <v>326</v>
      </c>
      <c r="C30" s="2">
        <f t="shared" si="1"/>
        <v>290</v>
      </c>
      <c r="D30" s="2">
        <f t="shared" si="1"/>
        <v>82</v>
      </c>
      <c r="E30" s="2">
        <f t="shared" si="1"/>
        <v>185</v>
      </c>
      <c r="F30" s="2">
        <f t="shared" si="1"/>
        <v>883</v>
      </c>
      <c r="G30" s="2">
        <f t="shared" si="1"/>
        <v>535</v>
      </c>
      <c r="I30" s="8"/>
      <c r="J30" s="8"/>
    </row>
    <row r="31" spans="1:10" ht="15.75" customHeight="1" thickBot="1">
      <c r="A31" s="34" t="s">
        <v>20</v>
      </c>
      <c r="B31" s="35">
        <f t="shared" ref="B31:G31" si="2">B28+B30</f>
        <v>48076</v>
      </c>
      <c r="C31" s="35">
        <f t="shared" si="2"/>
        <v>40911</v>
      </c>
      <c r="D31" s="35">
        <f t="shared" si="2"/>
        <v>15519</v>
      </c>
      <c r="E31" s="35">
        <f t="shared" si="2"/>
        <v>41917</v>
      </c>
      <c r="F31" s="35">
        <f t="shared" si="2"/>
        <v>146423</v>
      </c>
      <c r="G31" s="35">
        <f t="shared" si="2"/>
        <v>83522</v>
      </c>
      <c r="I31" s="8"/>
      <c r="J31" s="8"/>
    </row>
    <row r="32" spans="1:10">
      <c r="B32" s="8"/>
      <c r="I32" s="8"/>
      <c r="J32" s="8"/>
    </row>
  </sheetData>
  <mergeCells count="3">
    <mergeCell ref="A2:G2"/>
    <mergeCell ref="A4:G4"/>
    <mergeCell ref="A3:G3"/>
  </mergeCells>
  <phoneticPr fontId="0" type="noConversion"/>
  <printOptions horizontalCentered="1"/>
  <pageMargins left="0.5" right="0.5" top="0.75" bottom="0.5" header="0.5" footer="0.25"/>
  <pageSetup orientation="portrait" r:id="rId1"/>
  <headerFooter alignWithMargins="0">
    <oddFooter>&amp;LPage 8&amp;R&amp;F/&amp;A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Cover </vt:lpstr>
      <vt:lpstr>Total</vt:lpstr>
      <vt:lpstr>Level</vt:lpstr>
      <vt:lpstr>Gender</vt:lpstr>
      <vt:lpstr>Race</vt:lpstr>
      <vt:lpstr>SpPops</vt:lpstr>
      <vt:lpstr>Age</vt:lpstr>
      <vt:lpstr>Educ </vt:lpstr>
      <vt:lpstr>General</vt:lpstr>
      <vt:lpstr>Learning</vt:lpstr>
      <vt:lpstr>FinAid</vt:lpstr>
      <vt:lpstr>HS Collaboratives</vt:lpstr>
      <vt:lpstr>Warranty</vt:lpstr>
      <vt:lpstr>Descriptions </vt:lpstr>
      <vt:lpstr>FinAid!Print_Area</vt:lpstr>
      <vt:lpstr>Race!Print_Area</vt:lpstr>
    </vt:vector>
  </TitlesOfParts>
  <Company>Waycross Data Center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Lawson</dc:creator>
  <cp:lastModifiedBy>Lee, Cynthia M.</cp:lastModifiedBy>
  <cp:lastPrinted>2019-02-18T19:24:59Z</cp:lastPrinted>
  <dcterms:created xsi:type="dcterms:W3CDTF">2001-07-08T13:55:04Z</dcterms:created>
  <dcterms:modified xsi:type="dcterms:W3CDTF">2019-02-18T19:59:55Z</dcterms:modified>
</cp:coreProperties>
</file>